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000"/>
  </bookViews>
  <sheets>
    <sheet name="CEI 3 этапа" sheetId="4" r:id="rId1"/>
    <sheet name="CEI 5 этапов" sheetId="5" r:id="rId2"/>
  </sheets>
  <definedNames>
    <definedName name="_xlnm.Print_Titles" localSheetId="0">'CEI 3 этапа'!$8:$11</definedName>
    <definedName name="_xlnm.Print_Area" localSheetId="0">'CEI 3 этапа'!$A$2:$T$54</definedName>
    <definedName name="_xlnm.Print_Area" localSheetId="1">'CEI 5 этапов'!$A$2:$T$74</definedName>
  </definedNames>
  <calcPr calcId="145621"/>
</workbook>
</file>

<file path=xl/calcChain.xml><?xml version="1.0" encoding="utf-8"?>
<calcChain xmlns="http://schemas.openxmlformats.org/spreadsheetml/2006/main">
  <c r="P28" i="4" l="1"/>
  <c r="M28" i="4"/>
  <c r="Q28" i="4" s="1"/>
  <c r="Q27" i="4"/>
  <c r="R27" i="4" s="1"/>
  <c r="P27" i="4"/>
  <c r="R28" i="4" l="1"/>
  <c r="P22" i="5"/>
  <c r="M22" i="5"/>
  <c r="Q22" i="5" s="1"/>
  <c r="R22" i="5" s="1"/>
  <c r="P21" i="5"/>
  <c r="M21" i="5"/>
  <c r="Q21" i="5" s="1"/>
  <c r="R21" i="5" s="1"/>
  <c r="P20" i="5"/>
  <c r="M20" i="5"/>
  <c r="Q20" i="5" s="1"/>
  <c r="R20" i="5" s="1"/>
  <c r="P19" i="5"/>
  <c r="M19" i="5"/>
  <c r="Q19" i="5" s="1"/>
  <c r="R19" i="5" s="1"/>
  <c r="Q18" i="5"/>
  <c r="P18" i="5"/>
  <c r="P20" i="4"/>
  <c r="M20" i="4"/>
  <c r="Q20" i="4" s="1"/>
  <c r="R20" i="4" s="1"/>
  <c r="P19" i="4"/>
  <c r="M19" i="4"/>
  <c r="Q19" i="4" s="1"/>
  <c r="R19" i="4" s="1"/>
  <c r="Q18" i="4"/>
  <c r="R18" i="4" s="1"/>
  <c r="P18" i="4"/>
  <c r="P14" i="4"/>
  <c r="M14" i="4"/>
  <c r="Q14" i="4" s="1"/>
  <c r="R14" i="4" s="1"/>
  <c r="P13" i="4"/>
  <c r="M13" i="4"/>
  <c r="Q13" i="4" s="1"/>
  <c r="R13" i="4" s="1"/>
  <c r="Q12" i="4"/>
  <c r="R12" i="4" s="1"/>
  <c r="P12" i="4"/>
  <c r="P39" i="4"/>
  <c r="M39" i="4"/>
  <c r="Q39" i="4" s="1"/>
  <c r="R39" i="4" s="1"/>
  <c r="P38" i="4"/>
  <c r="M38" i="4"/>
  <c r="Q38" i="4" s="1"/>
  <c r="R38" i="4" s="1"/>
  <c r="Q37" i="4"/>
  <c r="R37" i="4" s="1"/>
  <c r="P37" i="4"/>
  <c r="P29" i="5"/>
  <c r="M29" i="5"/>
  <c r="Q29" i="5" s="1"/>
  <c r="R29" i="5" s="1"/>
  <c r="Q28" i="5"/>
  <c r="R28" i="5" s="1"/>
  <c r="P28" i="5"/>
  <c r="P17" i="5"/>
  <c r="M17" i="5"/>
  <c r="Q17" i="5" s="1"/>
  <c r="R17" i="5" s="1"/>
  <c r="P16" i="5"/>
  <c r="M16" i="5"/>
  <c r="Q16" i="5" s="1"/>
  <c r="R16" i="5" s="1"/>
  <c r="P15" i="5"/>
  <c r="M15" i="5"/>
  <c r="Q15" i="5" s="1"/>
  <c r="R15" i="5" s="1"/>
  <c r="P14" i="5"/>
  <c r="M14" i="5"/>
  <c r="Q14" i="5" s="1"/>
  <c r="Q13" i="5"/>
  <c r="R13" i="5" s="1"/>
  <c r="P13" i="5"/>
  <c r="P55" i="5"/>
  <c r="M55" i="5"/>
  <c r="Q55" i="5" s="1"/>
  <c r="R55" i="5" s="1"/>
  <c r="P54" i="5"/>
  <c r="M54" i="5"/>
  <c r="Q54" i="5" s="1"/>
  <c r="R54" i="5" s="1"/>
  <c r="P53" i="5"/>
  <c r="M53" i="5"/>
  <c r="Q53" i="5" s="1"/>
  <c r="R53" i="5" s="1"/>
  <c r="P52" i="5"/>
  <c r="M52" i="5"/>
  <c r="Q52" i="5" s="1"/>
  <c r="R52" i="5" s="1"/>
  <c r="Q51" i="5"/>
  <c r="P51" i="5"/>
  <c r="P50" i="5"/>
  <c r="M50" i="5"/>
  <c r="Q50" i="5" s="1"/>
  <c r="R50" i="5" s="1"/>
  <c r="P49" i="5"/>
  <c r="M49" i="5"/>
  <c r="Q49" i="5" s="1"/>
  <c r="R49" i="5" s="1"/>
  <c r="P48" i="5"/>
  <c r="M48" i="5"/>
  <c r="Q48" i="5" s="1"/>
  <c r="R48" i="5" s="1"/>
  <c r="P47" i="5"/>
  <c r="M47" i="5"/>
  <c r="Q47" i="5" s="1"/>
  <c r="Q46" i="5"/>
  <c r="R46" i="5" s="1"/>
  <c r="P46" i="5"/>
  <c r="P67" i="5"/>
  <c r="M67" i="5"/>
  <c r="Q67" i="5" s="1"/>
  <c r="R67" i="5" s="1"/>
  <c r="Q66" i="5"/>
  <c r="P66" i="5"/>
  <c r="P65" i="5"/>
  <c r="M65" i="5"/>
  <c r="Q65" i="5" s="1"/>
  <c r="R65" i="5" s="1"/>
  <c r="P64" i="5"/>
  <c r="M64" i="5"/>
  <c r="Q64" i="5" s="1"/>
  <c r="R64" i="5" s="1"/>
  <c r="P63" i="5"/>
  <c r="M63" i="5"/>
  <c r="Q63" i="5" s="1"/>
  <c r="R63" i="5" s="1"/>
  <c r="P62" i="5"/>
  <c r="M62" i="5"/>
  <c r="Q62" i="5" s="1"/>
  <c r="R62" i="5" s="1"/>
  <c r="Q61" i="5"/>
  <c r="R61" i="5" s="1"/>
  <c r="P61" i="5"/>
  <c r="P57" i="5"/>
  <c r="P60" i="5"/>
  <c r="M60" i="5"/>
  <c r="Q60" i="5" s="1"/>
  <c r="R60" i="5" s="1"/>
  <c r="P59" i="5"/>
  <c r="M59" i="5"/>
  <c r="Q59" i="5" s="1"/>
  <c r="R59" i="5" s="1"/>
  <c r="P58" i="5"/>
  <c r="M58" i="5"/>
  <c r="Q58" i="5" s="1"/>
  <c r="R58" i="5" s="1"/>
  <c r="M57" i="5"/>
  <c r="Q57" i="5" s="1"/>
  <c r="Q56" i="5"/>
  <c r="R56" i="5" s="1"/>
  <c r="P56" i="5"/>
  <c r="P26" i="4"/>
  <c r="M26" i="4"/>
  <c r="Q26" i="4" s="1"/>
  <c r="R26" i="4" s="1"/>
  <c r="P25" i="4"/>
  <c r="M25" i="4"/>
  <c r="Q25" i="4" s="1"/>
  <c r="R25" i="4" s="1"/>
  <c r="Q24" i="4"/>
  <c r="R24" i="4" s="1"/>
  <c r="P24" i="4"/>
  <c r="P23" i="4"/>
  <c r="M23" i="4"/>
  <c r="Q23" i="4" s="1"/>
  <c r="R23" i="4" s="1"/>
  <c r="P22" i="4"/>
  <c r="M22" i="4"/>
  <c r="Q22" i="4" s="1"/>
  <c r="Q21" i="4"/>
  <c r="R21" i="4" s="1"/>
  <c r="P21" i="4"/>
  <c r="Q23" i="5"/>
  <c r="R23" i="5" s="1"/>
  <c r="M24" i="5"/>
  <c r="Q24" i="5" s="1"/>
  <c r="M25" i="5"/>
  <c r="Q25" i="5" s="1"/>
  <c r="R25" i="5" s="1"/>
  <c r="M26" i="5"/>
  <c r="Q26" i="5" s="1"/>
  <c r="R26" i="5" s="1"/>
  <c r="M27" i="5"/>
  <c r="Q27" i="5" s="1"/>
  <c r="R27" i="5" s="1"/>
  <c r="Q15" i="4"/>
  <c r="R15" i="4" s="1"/>
  <c r="M16" i="4"/>
  <c r="Q16" i="4" s="1"/>
  <c r="M17" i="4"/>
  <c r="Q17" i="4" s="1"/>
  <c r="R17" i="4" s="1"/>
  <c r="P17" i="4"/>
  <c r="P16" i="4"/>
  <c r="P15" i="4"/>
  <c r="P27" i="5"/>
  <c r="P26" i="5"/>
  <c r="P25" i="5"/>
  <c r="P24" i="5"/>
  <c r="P23" i="5"/>
  <c r="T18" i="5" l="1"/>
  <c r="S18" i="5" s="1"/>
  <c r="R18" i="5"/>
  <c r="T46" i="5"/>
  <c r="S46" i="5" s="1"/>
  <c r="R24" i="5"/>
  <c r="T23" i="5"/>
  <c r="S23" i="5" s="1"/>
  <c r="R57" i="5"/>
  <c r="T56" i="5"/>
  <c r="S56" i="5" s="1"/>
  <c r="R14" i="5"/>
  <c r="T13" i="5"/>
  <c r="S13" i="5" s="1"/>
  <c r="T21" i="4"/>
  <c r="S21" i="4" s="1"/>
  <c r="R22" i="4"/>
  <c r="T15" i="4"/>
  <c r="S15" i="4" s="1"/>
  <c r="T51" i="5"/>
  <c r="S51" i="5" s="1"/>
  <c r="R51" i="5"/>
  <c r="T37" i="4"/>
  <c r="S37" i="4" s="1"/>
  <c r="R47" i="5"/>
  <c r="R66" i="5"/>
  <c r="R16" i="4"/>
  <c r="T24" i="4"/>
  <c r="S24" i="4" s="1"/>
  <c r="T18" i="4"/>
  <c r="S18" i="4" s="1"/>
  <c r="T12" i="4"/>
  <c r="S12" i="4" s="1"/>
</calcChain>
</file>

<file path=xl/sharedStrings.xml><?xml version="1.0" encoding="utf-8"?>
<sst xmlns="http://schemas.openxmlformats.org/spreadsheetml/2006/main" count="299" uniqueCount="125">
  <si>
    <t>Endurance</t>
  </si>
  <si>
    <t>RUS</t>
  </si>
  <si>
    <t>President of Ground Jury:</t>
  </si>
  <si>
    <t>Place</t>
  </si>
  <si>
    <t>INTERNATIONAL COMPETITION</t>
  </si>
  <si>
    <t>FINAL RESULTS</t>
  </si>
  <si>
    <r>
      <t xml:space="preserve">Place
</t>
    </r>
    <r>
      <rPr>
        <sz val="9"/>
        <rFont val="Verdana"/>
        <family val="2"/>
        <charset val="204"/>
      </rPr>
      <t>Место</t>
    </r>
  </si>
  <si>
    <r>
      <t xml:space="preserve">Show №
</t>
    </r>
    <r>
      <rPr>
        <sz val="9"/>
        <rFont val="Verdana"/>
        <family val="2"/>
        <charset val="204"/>
      </rPr>
      <t>Стартовый №</t>
    </r>
  </si>
  <si>
    <r>
      <t xml:space="preserve">Nationality
</t>
    </r>
    <r>
      <rPr>
        <sz val="9"/>
        <rFont val="Verdana"/>
        <family val="2"/>
        <charset val="204"/>
      </rPr>
      <t>Национальность</t>
    </r>
  </si>
  <si>
    <r>
      <t xml:space="preserve">FEI (ID) Number
</t>
    </r>
    <r>
      <rPr>
        <sz val="9"/>
        <rFont val="Verdana"/>
        <family val="2"/>
        <charset val="204"/>
      </rPr>
      <t>Рег.№ FEI</t>
    </r>
  </si>
  <si>
    <r>
      <t xml:space="preserve">Horse's Name
</t>
    </r>
    <r>
      <rPr>
        <sz val="9"/>
        <rFont val="Verdana"/>
        <family val="2"/>
        <charset val="204"/>
      </rPr>
      <t>Лошадь</t>
    </r>
  </si>
  <si>
    <r>
      <t xml:space="preserve">FEI Passport (ID) Number
</t>
    </r>
    <r>
      <rPr>
        <sz val="9"/>
        <rFont val="Verdana"/>
        <family val="2"/>
        <charset val="204"/>
      </rPr>
      <t>Рег.№ FEI</t>
    </r>
  </si>
  <si>
    <r>
      <t>Owner</t>
    </r>
    <r>
      <rPr>
        <sz val="9"/>
        <rFont val="Verdana"/>
        <family val="2"/>
        <charset val="204"/>
      </rPr>
      <t xml:space="preserve">
Владелец</t>
    </r>
  </si>
  <si>
    <r>
      <t xml:space="preserve">Sex/Age
</t>
    </r>
    <r>
      <rPr>
        <sz val="9"/>
        <rFont val="Verdana"/>
        <family val="2"/>
        <charset val="204"/>
      </rPr>
      <t>Пол/г.р.</t>
    </r>
  </si>
  <si>
    <r>
      <t xml:space="preserve">Country of birth
</t>
    </r>
    <r>
      <rPr>
        <sz val="9"/>
        <rFont val="Verdana"/>
        <family val="2"/>
        <charset val="204"/>
      </rPr>
      <t>Страна рожд.</t>
    </r>
  </si>
  <si>
    <r>
      <t xml:space="preserve">Studbook
</t>
    </r>
    <r>
      <rPr>
        <sz val="9"/>
        <rFont val="Verdana"/>
        <family val="2"/>
        <charset val="204"/>
      </rPr>
      <t>Порода</t>
    </r>
  </si>
  <si>
    <r>
      <t xml:space="preserve">Phase
</t>
    </r>
    <r>
      <rPr>
        <sz val="9"/>
        <rFont val="Verdana"/>
        <family val="2"/>
        <charset val="204"/>
      </rPr>
      <t>Этап</t>
    </r>
  </si>
  <si>
    <t>1 Phase:</t>
  </si>
  <si>
    <t>km</t>
  </si>
  <si>
    <t>Hold In</t>
  </si>
  <si>
    <t>Phase</t>
  </si>
  <si>
    <t>2 Phase:</t>
  </si>
  <si>
    <t>Время отдыха</t>
  </si>
  <si>
    <t>3 Phase:</t>
  </si>
  <si>
    <r>
      <t>Start</t>
    </r>
    <r>
      <rPr>
        <sz val="9"/>
        <rFont val="Verdana"/>
        <family val="2"/>
        <charset val="204"/>
      </rPr>
      <t xml:space="preserve">
Время
старта</t>
    </r>
  </si>
  <si>
    <r>
      <t>Arrival</t>
    </r>
    <r>
      <rPr>
        <sz val="9"/>
        <rFont val="Verdana"/>
        <family val="2"/>
        <charset val="204"/>
      </rPr>
      <t xml:space="preserve">
Время
финиша</t>
    </r>
  </si>
  <si>
    <r>
      <t>Vet In</t>
    </r>
    <r>
      <rPr>
        <sz val="9"/>
        <rFont val="Verdana"/>
        <family val="2"/>
        <charset val="204"/>
      </rPr>
      <t xml:space="preserve">
Вход в
вет.зону</t>
    </r>
  </si>
  <si>
    <r>
      <t>In Time</t>
    </r>
    <r>
      <rPr>
        <sz val="9"/>
        <rFont val="Verdana"/>
        <family val="2"/>
        <charset val="204"/>
      </rPr>
      <t xml:space="preserve">
Время
восстан.</t>
    </r>
  </si>
  <si>
    <r>
      <t>Ride Time</t>
    </r>
    <r>
      <rPr>
        <sz val="9"/>
        <rFont val="Verdana"/>
        <family val="2"/>
        <charset val="204"/>
      </rPr>
      <t xml:space="preserve">
Время 
на этапе</t>
    </r>
  </si>
  <si>
    <r>
      <t>Phase Speed</t>
    </r>
    <r>
      <rPr>
        <sz val="9"/>
        <rFont val="Verdana"/>
        <family val="2"/>
        <charset val="204"/>
      </rPr>
      <t xml:space="preserve">
Скорость
на этапе</t>
    </r>
  </si>
  <si>
    <r>
      <t>Average Speed</t>
    </r>
    <r>
      <rPr>
        <sz val="9"/>
        <rFont val="Verdana"/>
        <family val="2"/>
        <charset val="204"/>
      </rPr>
      <t xml:space="preserve">
Средняя 
скорость</t>
    </r>
  </si>
  <si>
    <r>
      <t>Total Time</t>
    </r>
    <r>
      <rPr>
        <sz val="9"/>
        <color indexed="8"/>
        <rFont val="Verdana"/>
        <family val="2"/>
        <charset val="204"/>
      </rPr>
      <t xml:space="preserve">
Общее
время</t>
    </r>
  </si>
  <si>
    <r>
      <t xml:space="preserve">Owner
</t>
    </r>
    <r>
      <rPr>
        <sz val="9"/>
        <rFont val="Verdana"/>
        <family val="2"/>
        <charset val="204"/>
      </rPr>
      <t>Владелец</t>
    </r>
  </si>
  <si>
    <t>4 Phase:</t>
  </si>
  <si>
    <t>5 Phase:</t>
  </si>
  <si>
    <t xml:space="preserve">INTERNATIONAL COMPETITION </t>
  </si>
  <si>
    <t>Rider_ID</t>
  </si>
  <si>
    <t>Horse_ID</t>
  </si>
  <si>
    <t>SPh</t>
  </si>
  <si>
    <t>SAver</t>
  </si>
  <si>
    <t>TTime</t>
  </si>
  <si>
    <t>BATYROV Aslan
БАТЫРОВ Аслан</t>
  </si>
  <si>
    <t>105AO03</t>
  </si>
  <si>
    <t>SNEGUROCHKA
СНЕГУРОЧКА</t>
  </si>
  <si>
    <t>DIGOR
ДИГОР</t>
  </si>
  <si>
    <t>PASHA
ПАША</t>
  </si>
  <si>
    <t>106GT49</t>
  </si>
  <si>
    <t>105QF29</t>
  </si>
  <si>
    <t>106IY20</t>
  </si>
  <si>
    <t>Arabian
Арабская</t>
  </si>
  <si>
    <t>Halfbred
Полукровная</t>
  </si>
  <si>
    <t>Kabardian
Кабардинская</t>
  </si>
  <si>
    <t>S/09
Ж/09</t>
  </si>
  <si>
    <t>S/08
Ж/08</t>
  </si>
  <si>
    <t>M/11
К/11</t>
  </si>
  <si>
    <t>Melbard N.
Мельбард Н.</t>
  </si>
  <si>
    <t>Bichkanov M.
Бичканов М.</t>
  </si>
  <si>
    <t>Sibekov A.
Сибеков А.</t>
  </si>
  <si>
    <t>HUPSEGENOV Zalim
ХУПСЕРГЕНОВ Залим</t>
  </si>
  <si>
    <t>SIBEKOV Artur
СИБЕКОВ Артур</t>
  </si>
  <si>
    <t>Gekiev R.
Гекиев Р.</t>
  </si>
  <si>
    <t>106GD48</t>
  </si>
  <si>
    <t>ABREK
АБРЕК</t>
  </si>
  <si>
    <t>BARKAS
БАРКАС</t>
  </si>
  <si>
    <t>S/12
Ж/12</t>
  </si>
  <si>
    <t>G/07
M/07</t>
  </si>
  <si>
    <t>Maroz Alena 3*</t>
  </si>
  <si>
    <t>CEI 1* 80 km</t>
  </si>
  <si>
    <t>CEI 2* 120 km</t>
  </si>
  <si>
    <t>CEIYJ 2* 120 km</t>
  </si>
  <si>
    <t>Kabardino-Balkar Republic, Nartan, KFKH Gueren</t>
  </si>
  <si>
    <r>
      <t xml:space="preserve">Rider's Full Name
</t>
    </r>
    <r>
      <rPr>
        <sz val="9"/>
        <rFont val="Verdana"/>
        <family val="2"/>
        <charset val="204"/>
      </rPr>
      <t xml:space="preserve"> Всадник</t>
    </r>
  </si>
  <si>
    <t>ZUKHOV Zamir
ЗУХОВ Замир</t>
  </si>
  <si>
    <t>NORBIDII
НОРБИДИЙ</t>
  </si>
  <si>
    <t>SADAK
САДАКЪ</t>
  </si>
  <si>
    <t>105GE94</t>
  </si>
  <si>
    <t>Karachaevskaya
Карачаевская</t>
  </si>
  <si>
    <t>CHUMAKOVA Kseniya
ЧУМАКОВА Ксения</t>
  </si>
  <si>
    <t>VOLIAJNAIA
ВОЛЬЯЖНАЯ</t>
  </si>
  <si>
    <t>105GE96</t>
  </si>
  <si>
    <t>М/08
К/08</t>
  </si>
  <si>
    <t>VOROZHTSOVA Anastasia
ВОРОЖЦОВА Анастасия</t>
  </si>
  <si>
    <t>KARCHA
КАРЧА</t>
  </si>
  <si>
    <t>106BG09</t>
  </si>
  <si>
    <t>Botashev M.
Боташев М.</t>
  </si>
  <si>
    <t>G/10
M/10</t>
  </si>
  <si>
    <t>LOSEVA Daria
ЛОСЕВА Дарья</t>
  </si>
  <si>
    <t>PENJAB
ПЕНЖАБ</t>
  </si>
  <si>
    <t>104ХО79</t>
  </si>
  <si>
    <t>NEFEDOVA Anastasia
НЕФЕДОВА Анастасия</t>
  </si>
  <si>
    <t>KALOV Mukhamrd
КАЛОВ Мухамед</t>
  </si>
  <si>
    <t>DANILINA Marina
ДАНИЛИНА Марина</t>
  </si>
  <si>
    <t>ELBINA
ЭЛЬБИНА</t>
  </si>
  <si>
    <t>106CY46</t>
  </si>
  <si>
    <t>Shogenov A.
Шогенов А.</t>
  </si>
  <si>
    <t>M/12
К/12</t>
  </si>
  <si>
    <t>DEMENTIEV Nikolay
ДЕМЕНТЬЕВ Николай</t>
  </si>
  <si>
    <t>106KS36</t>
  </si>
  <si>
    <t>Skladanyuk I.
Складанюк И.</t>
  </si>
  <si>
    <t>G/11
M/11</t>
  </si>
  <si>
    <t>KUGOTOV Ramazan
КУГОТОВ Рамазан</t>
  </si>
  <si>
    <t>NUMEROLOGIA
НУМЕРОЛОГИЯ</t>
  </si>
  <si>
    <t>SAPSAN
САПСАН</t>
  </si>
  <si>
    <t>106GS25</t>
  </si>
  <si>
    <t>CEIYJ 1* 80 km</t>
  </si>
  <si>
    <t>CHERKASOVA Polina
ЧЕРКАСОВА Полина</t>
  </si>
  <si>
    <t>INARA
ИНАРА</t>
  </si>
  <si>
    <t>106KS99</t>
  </si>
  <si>
    <t>GA</t>
  </si>
  <si>
    <t>BEK
БЕК</t>
  </si>
  <si>
    <t>МЕ</t>
  </si>
  <si>
    <t>106SI40</t>
  </si>
  <si>
    <t>106GD42</t>
  </si>
  <si>
    <t>Hupsergenov Z.
Хупсергенов З.</t>
  </si>
  <si>
    <t>S/11
Ж/11</t>
  </si>
  <si>
    <t>GRYAZEVA Elizaveta
ГРЯЗЕВА Елизавета</t>
  </si>
  <si>
    <t>Бичканов М.
Bichkanov M.</t>
  </si>
  <si>
    <t>M/09
Ж/09</t>
  </si>
  <si>
    <t>S/13
Ж/13</t>
  </si>
  <si>
    <t>PUSHKOVA Daria
ПУШКОВА Дарья</t>
  </si>
  <si>
    <t>106KV16</t>
  </si>
  <si>
    <t>ALI KADYM
АЛИ КАДЫМ</t>
  </si>
  <si>
    <t>Бухтиярова М.
Bukhtyyarova М.</t>
  </si>
  <si>
    <t>МЕ TR</t>
  </si>
  <si>
    <t>GEKIEV Alan
ГЕКИЕВ Алан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</si>
</sst>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Arial"/>
      <family val="2"/>
      <charset val="204"/>
    </font>
    <font>
      <b/>
      <sz val="10"/>
      <name val="Verdana"/>
      <family val="2"/>
      <charset val="204"/>
    </font>
    <font>
      <sz val="11"/>
      <name val="Arial"/>
      <family val="2"/>
      <charset val="204"/>
    </font>
    <font>
      <sz val="14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12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183">
    <xf numFmtId="0" fontId="0" fillId="0" borderId="0" xfId="0"/>
    <xf numFmtId="0" fontId="2" fillId="0" borderId="0" xfId="7" applyFont="1" applyAlignment="1" applyProtection="1">
      <alignment vertical="center" wrapText="1"/>
      <protection locked="0"/>
    </xf>
    <xf numFmtId="0" fontId="1" fillId="0" borderId="0" xfId="7" applyAlignment="1" applyProtection="1">
      <alignment vertical="center"/>
      <protection locked="0"/>
    </xf>
    <xf numFmtId="0" fontId="4" fillId="0" borderId="0" xfId="7" applyFont="1" applyAlignment="1" applyProtection="1">
      <alignment vertical="center"/>
      <protection locked="0"/>
    </xf>
    <xf numFmtId="0" fontId="6" fillId="0" borderId="0" xfId="7" applyFont="1" applyProtection="1">
      <protection locked="0"/>
    </xf>
    <xf numFmtId="0" fontId="6" fillId="0" borderId="0" xfId="7" applyFont="1" applyAlignment="1" applyProtection="1">
      <alignment wrapText="1"/>
      <protection locked="0"/>
    </xf>
    <xf numFmtId="0" fontId="6" fillId="0" borderId="0" xfId="7" applyFont="1" applyAlignment="1" applyProtection="1">
      <alignment shrinkToFit="1"/>
      <protection locked="0"/>
    </xf>
    <xf numFmtId="0" fontId="7" fillId="0" borderId="0" xfId="7" applyFont="1" applyProtection="1">
      <protection locked="0"/>
    </xf>
    <xf numFmtId="0" fontId="3" fillId="0" borderId="0" xfId="7" applyFont="1" applyAlignment="1" applyProtection="1">
      <alignment horizontal="center" vertical="center"/>
      <protection locked="0"/>
    </xf>
    <xf numFmtId="0" fontId="6" fillId="0" borderId="0" xfId="8" applyFont="1" applyAlignment="1" applyProtection="1">
      <alignment vertical="center"/>
      <protection locked="0"/>
    </xf>
    <xf numFmtId="0" fontId="2" fillId="0" borderId="0" xfId="5" applyFont="1" applyAlignment="1" applyProtection="1">
      <alignment vertical="center"/>
      <protection locked="0"/>
    </xf>
    <xf numFmtId="0" fontId="1" fillId="0" borderId="0" xfId="5" applyAlignment="1" applyProtection="1">
      <alignment vertical="center"/>
      <protection locked="0"/>
    </xf>
    <xf numFmtId="0" fontId="3" fillId="0" borderId="0" xfId="7" applyFont="1" applyAlignment="1" applyProtection="1">
      <alignment vertical="center" wrapText="1"/>
      <protection locked="0"/>
    </xf>
    <xf numFmtId="0" fontId="5" fillId="0" borderId="0" xfId="7" applyFont="1" applyAlignment="1" applyProtection="1">
      <alignment vertical="center"/>
      <protection locked="0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8" fillId="2" borderId="1" xfId="1" applyFont="1" applyFill="1" applyBorder="1" applyAlignment="1" applyProtection="1">
      <alignment horizontal="right" vertical="center"/>
      <protection locked="0"/>
    </xf>
    <xf numFmtId="0" fontId="13" fillId="2" borderId="2" xfId="1" applyFont="1" applyFill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vertical="center"/>
      <protection locked="0"/>
    </xf>
    <xf numFmtId="0" fontId="8" fillId="2" borderId="2" xfId="1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 applyProtection="1">
      <alignment vertical="center"/>
      <protection locked="0"/>
    </xf>
    <xf numFmtId="0" fontId="8" fillId="2" borderId="3" xfId="1" applyFont="1" applyFill="1" applyBorder="1" applyAlignment="1" applyProtection="1">
      <alignment horizontal="right" vertical="center"/>
      <protection locked="0"/>
    </xf>
    <xf numFmtId="0" fontId="13" fillId="2" borderId="0" xfId="1" applyFont="1" applyFill="1" applyAlignment="1" applyProtection="1">
      <alignment horizontal="center"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horizontal="right" vertical="center"/>
      <protection locked="0"/>
    </xf>
    <xf numFmtId="0" fontId="8" fillId="2" borderId="0" xfId="1" applyFont="1" applyFill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right" vertical="center"/>
      <protection locked="0"/>
    </xf>
    <xf numFmtId="0" fontId="13" fillId="2" borderId="5" xfId="1" applyFont="1" applyFill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 applyProtection="1">
      <alignment vertical="center"/>
      <protection locked="0"/>
    </xf>
    <xf numFmtId="0" fontId="8" fillId="2" borderId="5" xfId="1" applyFont="1" applyFill="1" applyBorder="1" applyAlignment="1" applyProtection="1">
      <alignment horizontal="right" vertical="center"/>
      <protection locked="0"/>
    </xf>
    <xf numFmtId="0" fontId="8" fillId="2" borderId="5" xfId="1" applyFont="1" applyFill="1" applyBorder="1" applyAlignment="1" applyProtection="1">
      <alignment horizontal="center" vertical="center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164" fontId="6" fillId="2" borderId="6" xfId="3" applyNumberFormat="1" applyFont="1" applyFill="1" applyBorder="1" applyAlignment="1" applyProtection="1">
      <alignment horizontal="center" vertical="center" wrapText="1"/>
      <protection locked="0"/>
    </xf>
    <xf numFmtId="164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5" applyFont="1" applyBorder="1" applyAlignment="1" applyProtection="1">
      <alignment horizontal="center" vertical="center" wrapText="1"/>
      <protection locked="0"/>
    </xf>
    <xf numFmtId="164" fontId="8" fillId="0" borderId="7" xfId="3" applyNumberFormat="1" applyFont="1" applyBorder="1" applyAlignment="1" applyProtection="1">
      <alignment horizontal="center" vertical="center" wrapText="1"/>
      <protection locked="0"/>
    </xf>
    <xf numFmtId="0" fontId="12" fillId="0" borderId="0" xfId="5" applyFont="1" applyAlignment="1" applyProtection="1">
      <alignment vertical="center"/>
      <protection locked="0"/>
    </xf>
    <xf numFmtId="0" fontId="3" fillId="0" borderId="8" xfId="5" applyFont="1" applyBorder="1" applyAlignment="1" applyProtection="1">
      <alignment horizontal="center" vertical="center" wrapText="1"/>
      <protection locked="0"/>
    </xf>
    <xf numFmtId="164" fontId="8" fillId="0" borderId="8" xfId="3" applyNumberFormat="1" applyFont="1" applyBorder="1" applyAlignment="1" applyProtection="1">
      <alignment horizontal="center" vertical="center" wrapText="1"/>
      <protection locked="0"/>
    </xf>
    <xf numFmtId="0" fontId="3" fillId="0" borderId="9" xfId="5" applyFont="1" applyBorder="1" applyAlignment="1" applyProtection="1">
      <alignment horizontal="center" vertical="center" wrapText="1"/>
      <protection locked="0"/>
    </xf>
    <xf numFmtId="164" fontId="6" fillId="0" borderId="9" xfId="3" applyNumberFormat="1" applyFont="1" applyBorder="1" applyAlignment="1" applyProtection="1">
      <alignment horizontal="center" vertical="center" wrapText="1"/>
      <protection locked="0"/>
    </xf>
    <xf numFmtId="0" fontId="3" fillId="0" borderId="0" xfId="6" applyFont="1" applyAlignment="1" applyProtection="1">
      <alignment horizontal="center" vertical="center" wrapText="1"/>
      <protection locked="0"/>
    </xf>
    <xf numFmtId="0" fontId="10" fillId="0" borderId="0" xfId="9" applyFont="1" applyAlignment="1" applyProtection="1">
      <alignment horizontal="left" vertical="center" wrapText="1"/>
      <protection locked="0"/>
    </xf>
    <xf numFmtId="0" fontId="11" fillId="0" borderId="0" xfId="9" applyFont="1" applyAlignment="1" applyProtection="1">
      <alignment horizontal="center" vertical="center" wrapText="1"/>
      <protection locked="0"/>
    </xf>
    <xf numFmtId="0" fontId="11" fillId="0" borderId="0" xfId="9" applyFont="1" applyAlignment="1" applyProtection="1">
      <alignment horizontal="center" vertical="center"/>
      <protection locked="0"/>
    </xf>
    <xf numFmtId="49" fontId="11" fillId="0" borderId="0" xfId="9" applyNumberFormat="1" applyFont="1" applyAlignment="1" applyProtection="1">
      <alignment horizontal="center" vertical="center"/>
      <protection locked="0"/>
    </xf>
    <xf numFmtId="0" fontId="11" fillId="0" borderId="0" xfId="5" applyFont="1" applyAlignment="1" applyProtection="1">
      <alignment horizontal="center" vertical="center" wrapText="1"/>
      <protection locked="0"/>
    </xf>
    <xf numFmtId="0" fontId="3" fillId="0" borderId="0" xfId="5" applyFont="1" applyAlignment="1" applyProtection="1">
      <alignment horizontal="center" vertical="center" wrapText="1"/>
      <protection locked="0"/>
    </xf>
    <xf numFmtId="21" fontId="8" fillId="0" borderId="0" xfId="1" applyNumberFormat="1" applyFont="1" applyAlignment="1" applyProtection="1">
      <alignment horizontal="center" vertical="center"/>
      <protection locked="0"/>
    </xf>
    <xf numFmtId="164" fontId="8" fillId="0" borderId="0" xfId="3" applyNumberFormat="1" applyFont="1" applyAlignment="1" applyProtection="1">
      <alignment horizontal="center" vertical="center" wrapText="1"/>
      <protection locked="0"/>
    </xf>
    <xf numFmtId="164" fontId="8" fillId="0" borderId="0" xfId="1" applyNumberFormat="1" applyFont="1" applyAlignment="1" applyProtection="1">
      <alignment horizontal="center" vertical="center"/>
      <protection locked="0"/>
    </xf>
    <xf numFmtId="2" fontId="8" fillId="0" borderId="0" xfId="1" applyNumberFormat="1" applyFont="1" applyAlignment="1" applyProtection="1">
      <alignment horizontal="center" vertical="center"/>
      <protection locked="0"/>
    </xf>
    <xf numFmtId="164" fontId="16" fillId="0" borderId="0" xfId="3" applyNumberFormat="1" applyFont="1" applyAlignment="1" applyProtection="1">
      <alignment horizontal="center" vertical="center"/>
      <protection locked="0"/>
    </xf>
    <xf numFmtId="0" fontId="3" fillId="0" borderId="0" xfId="5" applyFont="1" applyAlignment="1" applyProtection="1">
      <alignment vertical="center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164" fontId="6" fillId="2" borderId="9" xfId="3" applyNumberFormat="1" applyFont="1" applyFill="1" applyBorder="1" applyAlignment="1" applyProtection="1">
      <alignment horizontal="center" vertical="center" wrapText="1"/>
      <protection locked="0"/>
    </xf>
    <xf numFmtId="164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9" xfId="1" applyNumberFormat="1" applyFont="1" applyFill="1" applyBorder="1" applyAlignment="1" applyProtection="1">
      <alignment horizontal="center" vertical="center" wrapText="1"/>
      <protection locked="0"/>
    </xf>
    <xf numFmtId="21" fontId="8" fillId="0" borderId="7" xfId="1" applyNumberFormat="1" applyFont="1" applyBorder="1" applyAlignment="1" applyProtection="1">
      <alignment horizontal="center" vertical="center"/>
      <protection locked="0"/>
    </xf>
    <xf numFmtId="164" fontId="8" fillId="0" borderId="7" xfId="1" applyNumberFormat="1" applyFont="1" applyBorder="1" applyAlignment="1" applyProtection="1">
      <alignment horizontal="center" vertical="center"/>
      <protection locked="0"/>
    </xf>
    <xf numFmtId="164" fontId="8" fillId="0" borderId="8" xfId="1" applyNumberFormat="1" applyFont="1" applyBorder="1" applyAlignment="1" applyProtection="1">
      <alignment horizontal="center" vertical="center"/>
      <protection locked="0"/>
    </xf>
    <xf numFmtId="164" fontId="8" fillId="0" borderId="9" xfId="1" applyNumberFormat="1" applyFont="1" applyBorder="1" applyAlignment="1" applyProtection="1">
      <alignment horizontal="center" vertical="center"/>
      <protection locked="0"/>
    </xf>
    <xf numFmtId="0" fontId="1" fillId="3" borderId="0" xfId="5" applyFill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 vertical="center"/>
      <protection locked="0"/>
    </xf>
    <xf numFmtId="21" fontId="8" fillId="0" borderId="8" xfId="1" applyNumberFormat="1" applyFont="1" applyBorder="1" applyAlignment="1" applyProtection="1">
      <alignment horizontal="center" vertical="center"/>
      <protection locked="0"/>
    </xf>
    <xf numFmtId="21" fontId="8" fillId="0" borderId="9" xfId="1" applyNumberFormat="1" applyFont="1" applyBorder="1" applyAlignment="1" applyProtection="1">
      <alignment horizontal="center" vertical="center"/>
      <protection locked="0"/>
    </xf>
    <xf numFmtId="21" fontId="8" fillId="4" borderId="7" xfId="1" applyNumberFormat="1" applyFont="1" applyFill="1" applyBorder="1" applyAlignment="1" applyProtection="1">
      <alignment horizontal="center" vertical="center"/>
      <protection locked="0"/>
    </xf>
    <xf numFmtId="2" fontId="8" fillId="0" borderId="7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21" fontId="8" fillId="4" borderId="10" xfId="1" applyNumberFormat="1" applyFont="1" applyFill="1" applyBorder="1" applyAlignment="1" applyProtection="1">
      <alignment horizontal="center" vertical="center"/>
      <protection locked="0"/>
    </xf>
    <xf numFmtId="21" fontId="13" fillId="2" borderId="11" xfId="1" applyNumberFormat="1" applyFont="1" applyFill="1" applyBorder="1" applyAlignment="1" applyProtection="1">
      <alignment horizontal="center" vertical="center"/>
      <protection locked="0"/>
    </xf>
    <xf numFmtId="21" fontId="13" fillId="2" borderId="12" xfId="1" applyNumberFormat="1" applyFont="1" applyFill="1" applyBorder="1" applyAlignment="1" applyProtection="1">
      <alignment horizontal="center" vertical="center"/>
      <protection locked="0"/>
    </xf>
    <xf numFmtId="21" fontId="13" fillId="2" borderId="13" xfId="1" applyNumberFormat="1" applyFont="1" applyFill="1" applyBorder="1" applyAlignment="1" applyProtection="1">
      <alignment horizontal="center" vertical="center"/>
      <protection locked="0"/>
    </xf>
    <xf numFmtId="164" fontId="16" fillId="2" borderId="14" xfId="3" applyNumberFormat="1" applyFont="1" applyFill="1" applyBorder="1" applyAlignment="1" applyProtection="1">
      <alignment horizontal="center" vertical="center" wrapText="1"/>
      <protection locked="0"/>
    </xf>
    <xf numFmtId="164" fontId="16" fillId="2" borderId="15" xfId="3" applyNumberFormat="1" applyFont="1" applyFill="1" applyBorder="1" applyAlignment="1" applyProtection="1">
      <alignment horizontal="center" vertical="center" wrapText="1"/>
      <protection locked="0"/>
    </xf>
    <xf numFmtId="21" fontId="8" fillId="0" borderId="7" xfId="2" applyNumberFormat="1" applyFont="1" applyBorder="1" applyAlignment="1" applyProtection="1">
      <alignment horizontal="center" vertical="center"/>
      <protection locked="0"/>
    </xf>
    <xf numFmtId="21" fontId="8" fillId="0" borderId="8" xfId="2" applyNumberFormat="1" applyFont="1" applyBorder="1" applyAlignment="1" applyProtection="1">
      <alignment horizontal="center" vertical="center"/>
      <protection locked="0"/>
    </xf>
    <xf numFmtId="21" fontId="8" fillId="0" borderId="9" xfId="2" applyNumberFormat="1" applyFont="1" applyBorder="1" applyAlignment="1" applyProtection="1">
      <alignment horizontal="center" vertical="center"/>
      <protection locked="0"/>
    </xf>
    <xf numFmtId="2" fontId="8" fillId="0" borderId="7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0" fontId="8" fillId="0" borderId="0" xfId="6" applyFont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 applyProtection="1">
      <alignment horizontal="center" vertical="center"/>
      <protection locked="0"/>
    </xf>
    <xf numFmtId="0" fontId="6" fillId="0" borderId="0" xfId="9" applyFont="1" applyBorder="1" applyAlignment="1" applyProtection="1">
      <alignment horizontal="left" vertical="center" wrapText="1"/>
      <protection locked="0"/>
    </xf>
    <xf numFmtId="0" fontId="8" fillId="0" borderId="0" xfId="9" applyFont="1" applyBorder="1" applyAlignment="1" applyProtection="1">
      <alignment horizontal="center" vertical="center" wrapText="1"/>
      <protection locked="0"/>
    </xf>
    <xf numFmtId="0" fontId="8" fillId="0" borderId="0" xfId="9" applyFont="1" applyBorder="1" applyAlignment="1" applyProtection="1">
      <alignment horizontal="center" vertical="center"/>
      <protection locked="0"/>
    </xf>
    <xf numFmtId="49" fontId="8" fillId="0" borderId="0" xfId="9" applyNumberFormat="1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 wrapText="1"/>
      <protection locked="0"/>
    </xf>
    <xf numFmtId="0" fontId="3" fillId="0" borderId="0" xfId="5" applyFont="1" applyBorder="1" applyAlignment="1" applyProtection="1">
      <alignment horizontal="center" vertical="center" wrapText="1"/>
      <protection locked="0"/>
    </xf>
    <xf numFmtId="21" fontId="8" fillId="0" borderId="0" xfId="1" applyNumberFormat="1" applyFont="1" applyBorder="1" applyAlignment="1" applyProtection="1">
      <alignment horizontal="center" vertical="center"/>
      <protection locked="0"/>
    </xf>
    <xf numFmtId="164" fontId="6" fillId="0" borderId="0" xfId="3" applyNumberFormat="1" applyFont="1" applyBorder="1" applyAlignment="1" applyProtection="1">
      <alignment horizontal="center" vertical="center" wrapText="1"/>
      <protection locked="0"/>
    </xf>
    <xf numFmtId="21" fontId="8" fillId="0" borderId="0" xfId="2" applyNumberFormat="1" applyFont="1" applyBorder="1" applyAlignment="1" applyProtection="1">
      <alignment horizontal="center" vertical="center"/>
      <protection locked="0"/>
    </xf>
    <xf numFmtId="164" fontId="8" fillId="0" borderId="0" xfId="1" applyNumberFormat="1" applyFont="1" applyBorder="1" applyAlignment="1" applyProtection="1">
      <alignment horizontal="center" vertical="center"/>
      <protection locked="0"/>
    </xf>
    <xf numFmtId="2" fontId="8" fillId="0" borderId="0" xfId="1" applyNumberFormat="1" applyFont="1" applyBorder="1" applyAlignment="1" applyProtection="1">
      <alignment horizontal="center" vertical="center"/>
      <protection locked="0"/>
    </xf>
    <xf numFmtId="164" fontId="16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7" xfId="9" applyFont="1" applyBorder="1" applyAlignment="1" applyProtection="1">
      <alignment horizontal="center" vertical="center" wrapText="1"/>
      <protection locked="0"/>
    </xf>
    <xf numFmtId="0" fontId="8" fillId="0" borderId="8" xfId="9" applyFont="1" applyBorder="1" applyAlignment="1" applyProtection="1">
      <alignment horizontal="center" vertical="center" wrapText="1"/>
      <protection locked="0"/>
    </xf>
    <xf numFmtId="0" fontId="8" fillId="0" borderId="9" xfId="9" applyFont="1" applyBorder="1" applyAlignment="1" applyProtection="1">
      <alignment horizontal="center" vertical="center" wrapText="1"/>
      <protection locked="0"/>
    </xf>
    <xf numFmtId="0" fontId="8" fillId="0" borderId="7" xfId="5" applyFont="1" applyBorder="1" applyAlignment="1" applyProtection="1">
      <alignment horizontal="center" vertical="center" wrapText="1"/>
      <protection locked="0"/>
    </xf>
    <xf numFmtId="0" fontId="8" fillId="0" borderId="8" xfId="5" applyFont="1" applyBorder="1" applyAlignment="1" applyProtection="1">
      <alignment horizontal="center" vertical="center" wrapText="1"/>
      <protection locked="0"/>
    </xf>
    <xf numFmtId="0" fontId="8" fillId="0" borderId="9" xfId="5" applyFont="1" applyBorder="1" applyAlignment="1" applyProtection="1">
      <alignment horizontal="center" vertical="center" wrapText="1"/>
      <protection locked="0"/>
    </xf>
    <xf numFmtId="2" fontId="8" fillId="0" borderId="7" xfId="1" applyNumberFormat="1" applyFont="1" applyBorder="1" applyAlignment="1" applyProtection="1">
      <alignment horizontal="center" vertical="center"/>
      <protection locked="0"/>
    </xf>
    <xf numFmtId="2" fontId="8" fillId="0" borderId="8" xfId="1" applyNumberFormat="1" applyFont="1" applyBorder="1" applyAlignment="1" applyProtection="1">
      <alignment horizontal="center" vertical="center"/>
      <protection locked="0"/>
    </xf>
    <xf numFmtId="2" fontId="8" fillId="0" borderId="9" xfId="1" applyNumberFormat="1" applyFont="1" applyBorder="1" applyAlignment="1" applyProtection="1">
      <alignment horizontal="center" vertical="center"/>
      <protection locked="0"/>
    </xf>
    <xf numFmtId="0" fontId="6" fillId="2" borderId="7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6" xfId="7" applyFont="1" applyFill="1" applyBorder="1" applyAlignment="1" applyProtection="1">
      <alignment horizontal="center" vertical="center" wrapText="1"/>
      <protection locked="0"/>
    </xf>
    <xf numFmtId="0" fontId="6" fillId="2" borderId="7" xfId="7" applyFont="1" applyFill="1" applyBorder="1" applyAlignment="1" applyProtection="1">
      <alignment horizontal="center" vertical="center" textRotation="90" wrapText="1"/>
      <protection locked="0"/>
    </xf>
    <xf numFmtId="0" fontId="6" fillId="2" borderId="8" xfId="7" applyFont="1" applyFill="1" applyBorder="1" applyAlignment="1" applyProtection="1">
      <alignment horizontal="center" vertical="center" textRotation="90" wrapText="1"/>
      <protection locked="0"/>
    </xf>
    <xf numFmtId="0" fontId="6" fillId="2" borderId="6" xfId="7" applyFont="1" applyFill="1" applyBorder="1" applyAlignment="1" applyProtection="1">
      <alignment horizontal="center" vertical="center" textRotation="90" wrapText="1"/>
      <protection locked="0"/>
    </xf>
    <xf numFmtId="0" fontId="6" fillId="2" borderId="2" xfId="1" applyFont="1" applyFill="1" applyBorder="1" applyAlignment="1" applyProtection="1">
      <alignment horizontal="right" vertical="center"/>
      <protection locked="0"/>
    </xf>
    <xf numFmtId="0" fontId="8" fillId="2" borderId="0" xfId="1" applyFont="1" applyFill="1" applyAlignment="1" applyProtection="1">
      <alignment horizontal="right" vertical="center"/>
      <protection locked="0"/>
    </xf>
    <xf numFmtId="0" fontId="8" fillId="0" borderId="19" xfId="6" applyFont="1" applyBorder="1" applyAlignment="1" applyProtection="1">
      <alignment horizontal="center" vertical="center" wrapText="1"/>
      <protection locked="0"/>
    </xf>
    <xf numFmtId="0" fontId="8" fillId="0" borderId="20" xfId="6" applyFont="1" applyBorder="1" applyAlignment="1" applyProtection="1">
      <alignment horizontal="center" vertical="center" wrapText="1"/>
      <protection locked="0"/>
    </xf>
    <xf numFmtId="0" fontId="8" fillId="0" borderId="21" xfId="6" applyFont="1" applyBorder="1" applyAlignment="1" applyProtection="1">
      <alignment horizontal="center" vertical="center" wrapText="1"/>
      <protection locked="0"/>
    </xf>
    <xf numFmtId="0" fontId="18" fillId="0" borderId="7" xfId="7" applyFont="1" applyBorder="1" applyAlignment="1" applyProtection="1">
      <alignment horizontal="center" vertical="center"/>
      <protection locked="0"/>
    </xf>
    <xf numFmtId="0" fontId="18" fillId="0" borderId="8" xfId="7" applyFont="1" applyBorder="1" applyAlignment="1" applyProtection="1">
      <alignment horizontal="center" vertical="center"/>
      <protection locked="0"/>
    </xf>
    <xf numFmtId="0" fontId="18" fillId="0" borderId="9" xfId="7" applyFont="1" applyBorder="1" applyAlignment="1" applyProtection="1">
      <alignment horizontal="center" vertical="center"/>
      <protection locked="0"/>
    </xf>
    <xf numFmtId="0" fontId="6" fillId="0" borderId="7" xfId="9" applyFont="1" applyBorder="1" applyAlignment="1" applyProtection="1">
      <alignment horizontal="left" vertical="center" wrapText="1"/>
      <protection locked="0"/>
    </xf>
    <xf numFmtId="0" fontId="6" fillId="0" borderId="8" xfId="9" applyFont="1" applyBorder="1" applyAlignment="1" applyProtection="1">
      <alignment horizontal="left" vertical="center" wrapText="1"/>
      <protection locked="0"/>
    </xf>
    <xf numFmtId="0" fontId="6" fillId="0" borderId="9" xfId="9" applyFont="1" applyBorder="1" applyAlignment="1" applyProtection="1">
      <alignment horizontal="left" vertical="center" wrapText="1"/>
      <protection locked="0"/>
    </xf>
    <xf numFmtId="0" fontId="8" fillId="0" borderId="7" xfId="9" applyFont="1" applyBorder="1" applyAlignment="1" applyProtection="1">
      <alignment horizontal="center" vertical="center"/>
      <protection locked="0"/>
    </xf>
    <xf numFmtId="0" fontId="8" fillId="0" borderId="8" xfId="9" applyFont="1" applyBorder="1" applyAlignment="1" applyProtection="1">
      <alignment horizontal="center" vertical="center"/>
      <protection locked="0"/>
    </xf>
    <xf numFmtId="0" fontId="8" fillId="0" borderId="9" xfId="9" applyFont="1" applyBorder="1" applyAlignment="1" applyProtection="1">
      <alignment horizontal="center" vertical="center"/>
      <protection locked="0"/>
    </xf>
    <xf numFmtId="0" fontId="6" fillId="2" borderId="19" xfId="7" applyFont="1" applyFill="1" applyBorder="1" applyAlignment="1" applyProtection="1">
      <alignment horizontal="center" vertical="center" textRotation="90" wrapText="1"/>
      <protection locked="0"/>
    </xf>
    <xf numFmtId="0" fontId="6" fillId="2" borderId="20" xfId="7" applyFont="1" applyFill="1" applyBorder="1" applyAlignment="1" applyProtection="1">
      <alignment horizontal="center" vertical="center" textRotation="90" wrapText="1"/>
      <protection locked="0"/>
    </xf>
    <xf numFmtId="0" fontId="6" fillId="2" borderId="22" xfId="7" applyFont="1" applyFill="1" applyBorder="1" applyAlignment="1" applyProtection="1">
      <alignment horizontal="center" vertical="center" textRotation="90" wrapText="1"/>
      <protection locked="0"/>
    </xf>
    <xf numFmtId="0" fontId="2" fillId="0" borderId="0" xfId="7" applyFont="1" applyAlignment="1" applyProtection="1">
      <alignment horizontal="center" vertical="center"/>
      <protection locked="0"/>
    </xf>
    <xf numFmtId="14" fontId="6" fillId="0" borderId="16" xfId="7" applyNumberFormat="1" applyFont="1" applyBorder="1" applyAlignment="1" applyProtection="1">
      <alignment horizontal="right" vertical="center"/>
      <protection locked="0"/>
    </xf>
    <xf numFmtId="164" fontId="16" fillId="4" borderId="17" xfId="3" applyNumberFormat="1" applyFont="1" applyFill="1" applyBorder="1" applyAlignment="1" applyProtection="1">
      <alignment horizontal="center" vertical="center"/>
      <protection locked="0"/>
    </xf>
    <xf numFmtId="164" fontId="16" fillId="4" borderId="18" xfId="3" applyNumberFormat="1" applyFont="1" applyFill="1" applyBorder="1" applyAlignment="1" applyProtection="1">
      <alignment horizontal="center" vertical="center"/>
      <protection locked="0"/>
    </xf>
    <xf numFmtId="164" fontId="16" fillId="4" borderId="14" xfId="3" applyNumberFormat="1" applyFont="1" applyFill="1" applyBorder="1" applyAlignment="1" applyProtection="1">
      <alignment horizontal="center" vertical="center"/>
      <protection locked="0"/>
    </xf>
    <xf numFmtId="49" fontId="8" fillId="0" borderId="7" xfId="9" applyNumberFormat="1" applyFont="1" applyBorder="1" applyAlignment="1" applyProtection="1">
      <alignment horizontal="center" vertical="center"/>
      <protection locked="0"/>
    </xf>
    <xf numFmtId="49" fontId="8" fillId="0" borderId="8" xfId="9" applyNumberFormat="1" applyFont="1" applyBorder="1" applyAlignment="1" applyProtection="1">
      <alignment horizontal="center" vertical="center"/>
      <protection locked="0"/>
    </xf>
    <xf numFmtId="49" fontId="8" fillId="0" borderId="9" xfId="9" applyNumberFormat="1" applyFont="1" applyBorder="1" applyAlignment="1" applyProtection="1">
      <alignment horizontal="center" vertical="center"/>
      <protection locked="0"/>
    </xf>
    <xf numFmtId="0" fontId="2" fillId="0" borderId="0" xfId="5" applyFont="1" applyAlignment="1" applyProtection="1">
      <alignment horizontal="center" vertical="center" wrapText="1"/>
      <protection locked="0"/>
    </xf>
    <xf numFmtId="0" fontId="3" fillId="0" borderId="0" xfId="7" applyFont="1" applyAlignment="1" applyProtection="1">
      <alignment horizontal="center" vertical="center" wrapText="1"/>
      <protection locked="0"/>
    </xf>
    <xf numFmtId="0" fontId="5" fillId="0" borderId="0" xfId="7" applyFont="1" applyAlignment="1" applyProtection="1">
      <alignment horizontal="center" vertical="center"/>
      <protection locked="0"/>
    </xf>
    <xf numFmtId="2" fontId="8" fillId="0" borderId="1" xfId="1" applyNumberFormat="1" applyFont="1" applyBorder="1" applyAlignment="1" applyProtection="1">
      <alignment horizontal="center" vertical="center"/>
      <protection locked="0"/>
    </xf>
    <xf numFmtId="2" fontId="8" fillId="0" borderId="11" xfId="1" applyNumberFormat="1" applyFont="1" applyBorder="1" applyAlignment="1" applyProtection="1">
      <alignment horizontal="center" vertical="center"/>
      <protection locked="0"/>
    </xf>
    <xf numFmtId="2" fontId="8" fillId="0" borderId="3" xfId="1" applyNumberFormat="1" applyFont="1" applyBorder="1" applyAlignment="1" applyProtection="1">
      <alignment horizontal="center" vertical="center"/>
      <protection locked="0"/>
    </xf>
    <xf numFmtId="2" fontId="8" fillId="0" borderId="12" xfId="1" applyNumberFormat="1" applyFont="1" applyBorder="1" applyAlignment="1" applyProtection="1">
      <alignment horizontal="center" vertical="center"/>
      <protection locked="0"/>
    </xf>
    <xf numFmtId="2" fontId="8" fillId="0" borderId="32" xfId="1" applyNumberFormat="1" applyFont="1" applyBorder="1" applyAlignment="1" applyProtection="1">
      <alignment horizontal="center" vertical="center"/>
      <protection locked="0"/>
    </xf>
    <xf numFmtId="2" fontId="8" fillId="0" borderId="33" xfId="1" applyNumberFormat="1" applyFont="1" applyBorder="1" applyAlignment="1" applyProtection="1">
      <alignment horizontal="center" vertical="center"/>
      <protection locked="0"/>
    </xf>
    <xf numFmtId="0" fontId="12" fillId="0" borderId="1" xfId="5" applyFont="1" applyBorder="1" applyAlignment="1" applyProtection="1">
      <alignment horizontal="center" vertical="center"/>
      <protection locked="0"/>
    </xf>
    <xf numFmtId="0" fontId="12" fillId="0" borderId="11" xfId="5" applyFont="1" applyBorder="1" applyAlignment="1" applyProtection="1">
      <alignment horizontal="center" vertical="center"/>
      <protection locked="0"/>
    </xf>
    <xf numFmtId="0" fontId="12" fillId="0" borderId="3" xfId="5" applyFont="1" applyBorder="1" applyAlignment="1" applyProtection="1">
      <alignment horizontal="center" vertical="center"/>
      <protection locked="0"/>
    </xf>
    <xf numFmtId="0" fontId="12" fillId="0" borderId="12" xfId="5" applyFont="1" applyBorder="1" applyAlignment="1" applyProtection="1">
      <alignment horizontal="center" vertical="center"/>
      <protection locked="0"/>
    </xf>
    <xf numFmtId="0" fontId="12" fillId="0" borderId="32" xfId="5" applyFont="1" applyBorder="1" applyAlignment="1" applyProtection="1">
      <alignment horizontal="center" vertical="center"/>
      <protection locked="0"/>
    </xf>
    <xf numFmtId="0" fontId="12" fillId="0" borderId="33" xfId="5" applyFont="1" applyBorder="1" applyAlignment="1" applyProtection="1">
      <alignment horizontal="center" vertical="center"/>
      <protection locked="0"/>
    </xf>
    <xf numFmtId="0" fontId="6" fillId="0" borderId="23" xfId="9" applyFont="1" applyBorder="1" applyAlignment="1" applyProtection="1">
      <alignment horizontal="left" vertical="center" wrapText="1"/>
      <protection locked="0"/>
    </xf>
    <xf numFmtId="0" fontId="6" fillId="0" borderId="24" xfId="9" applyFont="1" applyBorder="1" applyAlignment="1" applyProtection="1">
      <alignment horizontal="left" vertical="center" wrapText="1"/>
      <protection locked="0"/>
    </xf>
    <xf numFmtId="0" fontId="6" fillId="0" borderId="25" xfId="9" applyFont="1" applyBorder="1" applyAlignment="1" applyProtection="1">
      <alignment horizontal="left" vertical="center" wrapText="1"/>
      <protection locked="0"/>
    </xf>
    <xf numFmtId="49" fontId="8" fillId="0" borderId="23" xfId="9" applyNumberFormat="1" applyFont="1" applyBorder="1" applyAlignment="1" applyProtection="1">
      <alignment horizontal="center" vertical="center"/>
      <protection locked="0"/>
    </xf>
    <xf numFmtId="49" fontId="8" fillId="0" borderId="24" xfId="9" applyNumberFormat="1" applyFont="1" applyBorder="1" applyAlignment="1" applyProtection="1">
      <alignment horizontal="center" vertical="center"/>
      <protection locked="0"/>
    </xf>
    <xf numFmtId="49" fontId="8" fillId="0" borderId="25" xfId="9" applyNumberFormat="1" applyFont="1" applyBorder="1" applyAlignment="1" applyProtection="1">
      <alignment horizontal="center" vertical="center"/>
      <protection locked="0"/>
    </xf>
    <xf numFmtId="0" fontId="8" fillId="0" borderId="23" xfId="9" applyFont="1" applyBorder="1" applyAlignment="1" applyProtection="1">
      <alignment horizontal="center" vertical="center" wrapText="1"/>
      <protection locked="0"/>
    </xf>
    <xf numFmtId="0" fontId="8" fillId="0" borderId="24" xfId="9" applyFont="1" applyBorder="1" applyAlignment="1" applyProtection="1">
      <alignment horizontal="center" vertical="center" wrapText="1"/>
      <protection locked="0"/>
    </xf>
    <xf numFmtId="0" fontId="8" fillId="0" borderId="25" xfId="9" applyFont="1" applyBorder="1" applyAlignment="1" applyProtection="1">
      <alignment horizontal="center" vertical="center" wrapText="1"/>
      <protection locked="0"/>
    </xf>
    <xf numFmtId="0" fontId="8" fillId="0" borderId="23" xfId="5" applyFont="1" applyBorder="1" applyAlignment="1" applyProtection="1">
      <alignment horizontal="center" vertical="center" wrapText="1"/>
      <protection locked="0"/>
    </xf>
    <xf numFmtId="0" fontId="8" fillId="0" borderId="24" xfId="5" applyFont="1" applyBorder="1" applyAlignment="1" applyProtection="1">
      <alignment horizontal="center" vertical="center" wrapText="1"/>
      <protection locked="0"/>
    </xf>
    <xf numFmtId="0" fontId="8" fillId="0" borderId="25" xfId="5" applyFont="1" applyBorder="1" applyAlignment="1" applyProtection="1">
      <alignment horizontal="center" vertical="center" wrapText="1"/>
      <protection locked="0"/>
    </xf>
    <xf numFmtId="2" fontId="8" fillId="0" borderId="23" xfId="1" applyNumberFormat="1" applyFont="1" applyBorder="1" applyAlignment="1" applyProtection="1">
      <alignment horizontal="center" vertical="center"/>
      <protection locked="0"/>
    </xf>
    <xf numFmtId="2" fontId="8" fillId="0" borderId="24" xfId="1" applyNumberFormat="1" applyFont="1" applyBorder="1" applyAlignment="1" applyProtection="1">
      <alignment horizontal="center" vertical="center"/>
      <protection locked="0"/>
    </xf>
    <xf numFmtId="2" fontId="8" fillId="0" borderId="25" xfId="1" applyNumberFormat="1" applyFont="1" applyBorder="1" applyAlignment="1" applyProtection="1">
      <alignment horizontal="center" vertical="center"/>
      <protection locked="0"/>
    </xf>
    <xf numFmtId="164" fontId="16" fillId="4" borderId="26" xfId="3" applyNumberFormat="1" applyFont="1" applyFill="1" applyBorder="1" applyAlignment="1" applyProtection="1">
      <alignment horizontal="center" vertical="center"/>
      <protection locked="0"/>
    </xf>
    <xf numFmtId="164" fontId="16" fillId="4" borderId="27" xfId="3" applyNumberFormat="1" applyFont="1" applyFill="1" applyBorder="1" applyAlignment="1" applyProtection="1">
      <alignment horizontal="center" vertical="center"/>
      <protection locked="0"/>
    </xf>
    <xf numFmtId="164" fontId="16" fillId="4" borderId="28" xfId="3" applyNumberFormat="1" applyFont="1" applyFill="1" applyBorder="1" applyAlignment="1" applyProtection="1">
      <alignment horizontal="center" vertical="center"/>
      <protection locked="0"/>
    </xf>
    <xf numFmtId="0" fontId="6" fillId="2" borderId="9" xfId="7" applyFont="1" applyFill="1" applyBorder="1" applyAlignment="1" applyProtection="1">
      <alignment horizontal="center" vertical="center" wrapText="1"/>
      <protection locked="0"/>
    </xf>
    <xf numFmtId="0" fontId="2" fillId="0" borderId="0" xfId="4" applyFont="1" applyAlignment="1" applyProtection="1">
      <alignment horizontal="center" vertical="center" wrapText="1"/>
      <protection locked="0"/>
    </xf>
    <xf numFmtId="0" fontId="6" fillId="2" borderId="9" xfId="7" applyFont="1" applyFill="1" applyBorder="1" applyAlignment="1" applyProtection="1">
      <alignment horizontal="center" vertical="center" textRotation="90" wrapText="1"/>
      <protection locked="0"/>
    </xf>
    <xf numFmtId="0" fontId="8" fillId="0" borderId="29" xfId="6" applyFont="1" applyBorder="1" applyAlignment="1" applyProtection="1">
      <alignment horizontal="center" vertical="center" wrapText="1"/>
      <protection locked="0"/>
    </xf>
    <xf numFmtId="0" fontId="8" fillId="0" borderId="30" xfId="6" applyFont="1" applyBorder="1" applyAlignment="1" applyProtection="1">
      <alignment horizontal="center" vertical="center" wrapText="1"/>
      <protection locked="0"/>
    </xf>
    <xf numFmtId="0" fontId="8" fillId="0" borderId="31" xfId="6" applyFont="1" applyBorder="1" applyAlignment="1" applyProtection="1">
      <alignment horizontal="center" vertical="center" wrapText="1"/>
      <protection locked="0"/>
    </xf>
    <xf numFmtId="0" fontId="18" fillId="0" borderId="23" xfId="7" applyFont="1" applyBorder="1" applyAlignment="1" applyProtection="1">
      <alignment horizontal="center" vertical="center"/>
      <protection locked="0"/>
    </xf>
    <xf numFmtId="0" fontId="18" fillId="0" borderId="24" xfId="7" applyFont="1" applyBorder="1" applyAlignment="1" applyProtection="1">
      <alignment horizontal="center" vertical="center"/>
      <protection locked="0"/>
    </xf>
    <xf numFmtId="0" fontId="18" fillId="0" borderId="25" xfId="7" applyFont="1" applyBorder="1" applyAlignment="1" applyProtection="1">
      <alignment horizontal="center" vertical="center"/>
      <protection locked="0"/>
    </xf>
    <xf numFmtId="0" fontId="8" fillId="0" borderId="23" xfId="9" applyFont="1" applyBorder="1" applyAlignment="1" applyProtection="1">
      <alignment horizontal="center" vertical="center"/>
      <protection locked="0"/>
    </xf>
    <xf numFmtId="0" fontId="8" fillId="0" borderId="24" xfId="9" applyFont="1" applyBorder="1" applyAlignment="1" applyProtection="1">
      <alignment horizontal="center" vertical="center"/>
      <protection locked="0"/>
    </xf>
    <xf numFmtId="0" fontId="8" fillId="0" borderId="25" xfId="9" applyFont="1" applyBorder="1" applyAlignment="1" applyProtection="1">
      <alignment horizontal="center" vertical="center"/>
      <protection locked="0"/>
    </xf>
    <xf numFmtId="0" fontId="6" fillId="2" borderId="21" xfId="7" applyFont="1" applyFill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_Выездка технические1" xfId="4"/>
    <cellStyle name="Обычный_Выездка технические1 2" xfId="5"/>
    <cellStyle name="Обычный_Измайлово-2003 2" xfId="6"/>
    <cellStyle name="Обычный_Лист Microsoft Excel 2" xfId="7"/>
    <cellStyle name="Обычный_Лист Microsoft Excel 3" xfId="8"/>
    <cellStyle name="Обычный_Россия (В) юниоры" xfId="9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1133475</xdr:colOff>
      <xdr:row>1</xdr:row>
      <xdr:rowOff>619125</xdr:rowOff>
    </xdr:to>
    <xdr:pic>
      <xdr:nvPicPr>
        <xdr:cNvPr id="4295" name="Picture 1" descr="FKSR_logo_new_smtxt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895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371475</xdr:colOff>
      <xdr:row>0</xdr:row>
      <xdr:rowOff>0</xdr:rowOff>
    </xdr:from>
    <xdr:to>
      <xdr:col>19</xdr:col>
      <xdr:colOff>714375</xdr:colOff>
      <xdr:row>1</xdr:row>
      <xdr:rowOff>676275</xdr:rowOff>
    </xdr:to>
    <xdr:pic>
      <xdr:nvPicPr>
        <xdr:cNvPr id="4296" name="Picture 7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53950" y="0"/>
          <a:ext cx="16573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1269546</xdr:colOff>
      <xdr:row>3</xdr:row>
      <xdr:rowOff>5443</xdr:rowOff>
    </xdr:to>
    <xdr:pic>
      <xdr:nvPicPr>
        <xdr:cNvPr id="4" name="Picture 1" descr="FKSR_logo_new_smtxt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95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2</xdr:col>
      <xdr:colOff>1269546</xdr:colOff>
      <xdr:row>36</xdr:row>
      <xdr:rowOff>19050</xdr:rowOff>
    </xdr:to>
    <xdr:pic>
      <xdr:nvPicPr>
        <xdr:cNvPr id="5" name="Picture 1" descr="FKSR_logo_new_smtxt">
          <a:extLst>
            <a:ext uri="{FF2B5EF4-FFF2-40B4-BE49-F238E27FC236}">
              <a16:creationId xmlns:a16="http://schemas.microsoft.com/office/drawing/2014/main" xmlns="" id="{00000000-0008-0000-0000-0000C7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04214"/>
          <a:ext cx="18954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394607</xdr:colOff>
      <xdr:row>1</xdr:row>
      <xdr:rowOff>27214</xdr:rowOff>
    </xdr:from>
    <xdr:to>
      <xdr:col>20</xdr:col>
      <xdr:colOff>2721</xdr:colOff>
      <xdr:row>3</xdr:row>
      <xdr:rowOff>118382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4643" y="27214"/>
          <a:ext cx="166279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380999</xdr:colOff>
      <xdr:row>33</xdr:row>
      <xdr:rowOff>27214</xdr:rowOff>
    </xdr:from>
    <xdr:to>
      <xdr:col>19</xdr:col>
      <xdr:colOff>737506</xdr:colOff>
      <xdr:row>36</xdr:row>
      <xdr:rowOff>131989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xmlns="" id="{00000000-0008-0000-0000-0000C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41035" y="6531428"/>
          <a:ext cx="1662793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41"/>
  <sheetViews>
    <sheetView tabSelected="1" topLeftCell="A2" zoomScale="90" zoomScaleNormal="90" zoomScaleSheetLayoutView="100" workbookViewId="0">
      <selection activeCell="H44" sqref="H44"/>
    </sheetView>
  </sheetViews>
  <sheetFormatPr defaultRowHeight="12.75" x14ac:dyDescent="0.25"/>
  <cols>
    <col min="1" max="1" width="6.7109375" style="11" customWidth="1"/>
    <col min="2" max="2" width="4.7109375" style="11" customWidth="1"/>
    <col min="3" max="3" width="29.140625" style="11" customWidth="1"/>
    <col min="4" max="4" width="6.140625" style="11" customWidth="1"/>
    <col min="5" max="5" width="10.140625" style="11" customWidth="1"/>
    <col min="6" max="6" width="16.140625" style="11" customWidth="1"/>
    <col min="7" max="7" width="10.140625" style="11" customWidth="1"/>
    <col min="8" max="8" width="15.85546875" style="11" customWidth="1"/>
    <col min="9" max="9" width="5.5703125" style="11" customWidth="1"/>
    <col min="10" max="10" width="7.42578125" style="11" customWidth="1"/>
    <col min="11" max="11" width="15.28515625" style="11" customWidth="1"/>
    <col min="12" max="12" width="4.7109375" style="11" customWidth="1"/>
    <col min="13" max="13" width="9.7109375" style="11" customWidth="1"/>
    <col min="14" max="14" width="10.7109375" style="11" customWidth="1"/>
    <col min="15" max="15" width="9.7109375" style="11" customWidth="1"/>
    <col min="16" max="16" width="12" style="11" customWidth="1"/>
    <col min="17" max="17" width="10.85546875" style="11" customWidth="1"/>
    <col min="18" max="18" width="10" style="11" customWidth="1"/>
    <col min="19" max="19" width="9.7109375" style="11" customWidth="1"/>
    <col min="20" max="20" width="11.140625" style="11" customWidth="1"/>
    <col min="21" max="16384" width="9.140625" style="11"/>
  </cols>
  <sheetData>
    <row r="1" spans="1:39" s="64" customFormat="1" hidden="1" x14ac:dyDescent="0.25">
      <c r="A1" s="63" t="s">
        <v>3</v>
      </c>
      <c r="B1" s="63"/>
      <c r="C1" s="63"/>
      <c r="D1" s="63" t="s">
        <v>36</v>
      </c>
      <c r="E1" s="63"/>
      <c r="F1" s="63"/>
      <c r="G1" s="63" t="s">
        <v>37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38</v>
      </c>
      <c r="S1" s="63" t="s">
        <v>39</v>
      </c>
      <c r="T1" s="63" t="s">
        <v>40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s="2" customFormat="1" ht="57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39" ht="30" customHeight="1" x14ac:dyDescent="0.25">
      <c r="A3" s="137" t="s">
        <v>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0"/>
    </row>
    <row r="4" spans="1:39" s="2" customFormat="1" ht="15.95" customHeight="1" x14ac:dyDescent="0.2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2"/>
    </row>
    <row r="5" spans="1:39" s="14" customFormat="1" ht="15.95" customHeight="1" x14ac:dyDescent="0.25">
      <c r="A5" s="139" t="s">
        <v>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"/>
    </row>
    <row r="6" spans="1:39" s="3" customFormat="1" ht="18.75" customHeight="1" x14ac:dyDescent="0.25">
      <c r="A6" s="129" t="s">
        <v>67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5"/>
    </row>
    <row r="7" spans="1:39" s="7" customFormat="1" ht="15" customHeight="1" thickBot="1" x14ac:dyDescent="0.25">
      <c r="A7" s="9" t="s">
        <v>70</v>
      </c>
      <c r="B7" s="4"/>
      <c r="C7" s="5"/>
      <c r="D7" s="5"/>
      <c r="E7" s="5"/>
      <c r="F7" s="5"/>
      <c r="G7" s="5"/>
      <c r="H7" s="6"/>
      <c r="I7" s="4"/>
      <c r="J7" s="4"/>
      <c r="K7" s="4"/>
      <c r="L7" s="4"/>
      <c r="M7" s="4"/>
      <c r="N7" s="4"/>
      <c r="O7" s="4"/>
      <c r="P7" s="4"/>
      <c r="Q7" s="4"/>
      <c r="R7" s="4"/>
      <c r="S7" s="130">
        <v>43555</v>
      </c>
      <c r="T7" s="130"/>
    </row>
    <row r="8" spans="1:39" s="20" customFormat="1" ht="15" customHeight="1" x14ac:dyDescent="0.25">
      <c r="A8" s="126" t="s">
        <v>6</v>
      </c>
      <c r="B8" s="109" t="s">
        <v>7</v>
      </c>
      <c r="C8" s="106" t="s">
        <v>71</v>
      </c>
      <c r="D8" s="109" t="s">
        <v>8</v>
      </c>
      <c r="E8" s="106" t="s">
        <v>9</v>
      </c>
      <c r="F8" s="106" t="s">
        <v>10</v>
      </c>
      <c r="G8" s="106" t="s">
        <v>11</v>
      </c>
      <c r="H8" s="106" t="s">
        <v>12</v>
      </c>
      <c r="I8" s="109" t="s">
        <v>13</v>
      </c>
      <c r="J8" s="109" t="s">
        <v>14</v>
      </c>
      <c r="K8" s="109" t="s">
        <v>15</v>
      </c>
      <c r="L8" s="109" t="s">
        <v>16</v>
      </c>
      <c r="M8" s="16" t="s">
        <v>17</v>
      </c>
      <c r="N8" s="17">
        <v>30</v>
      </c>
      <c r="O8" s="18" t="s">
        <v>18</v>
      </c>
      <c r="P8" s="112" t="s">
        <v>19</v>
      </c>
      <c r="Q8" s="112"/>
      <c r="R8" s="18">
        <v>1</v>
      </c>
      <c r="S8" s="19" t="s">
        <v>20</v>
      </c>
      <c r="T8" s="72">
        <v>2.0833333333333332E-2</v>
      </c>
    </row>
    <row r="9" spans="1:39" s="20" customFormat="1" ht="15" customHeight="1" x14ac:dyDescent="0.25">
      <c r="A9" s="127"/>
      <c r="B9" s="110"/>
      <c r="C9" s="107"/>
      <c r="D9" s="110"/>
      <c r="E9" s="107"/>
      <c r="F9" s="107"/>
      <c r="G9" s="107"/>
      <c r="H9" s="107"/>
      <c r="I9" s="110"/>
      <c r="J9" s="110"/>
      <c r="K9" s="110"/>
      <c r="L9" s="110"/>
      <c r="M9" s="21" t="s">
        <v>21</v>
      </c>
      <c r="N9" s="22">
        <v>30</v>
      </c>
      <c r="O9" s="23" t="s">
        <v>18</v>
      </c>
      <c r="P9" s="113" t="s">
        <v>22</v>
      </c>
      <c r="Q9" s="113"/>
      <c r="R9" s="23">
        <v>2</v>
      </c>
      <c r="S9" s="25" t="s">
        <v>20</v>
      </c>
      <c r="T9" s="73">
        <v>2.7777777777777776E-2</v>
      </c>
    </row>
    <row r="10" spans="1:39" s="20" customFormat="1" ht="15" customHeight="1" x14ac:dyDescent="0.25">
      <c r="A10" s="127"/>
      <c r="B10" s="110"/>
      <c r="C10" s="107"/>
      <c r="D10" s="110"/>
      <c r="E10" s="107"/>
      <c r="F10" s="107"/>
      <c r="G10" s="107"/>
      <c r="H10" s="107"/>
      <c r="I10" s="110"/>
      <c r="J10" s="110"/>
      <c r="K10" s="110"/>
      <c r="L10" s="110"/>
      <c r="M10" s="26" t="s">
        <v>23</v>
      </c>
      <c r="N10" s="27">
        <v>20</v>
      </c>
      <c r="O10" s="28" t="s">
        <v>18</v>
      </c>
      <c r="P10" s="29"/>
      <c r="Q10" s="29"/>
      <c r="R10" s="28"/>
      <c r="S10" s="30"/>
      <c r="T10" s="74"/>
    </row>
    <row r="11" spans="1:39" s="20" customFormat="1" ht="48" customHeight="1" thickBot="1" x14ac:dyDescent="0.3">
      <c r="A11" s="128"/>
      <c r="B11" s="111"/>
      <c r="C11" s="108"/>
      <c r="D11" s="111"/>
      <c r="E11" s="108"/>
      <c r="F11" s="108"/>
      <c r="G11" s="108"/>
      <c r="H11" s="108"/>
      <c r="I11" s="111"/>
      <c r="J11" s="111"/>
      <c r="K11" s="111"/>
      <c r="L11" s="111"/>
      <c r="M11" s="31" t="s">
        <v>24</v>
      </c>
      <c r="N11" s="32" t="s">
        <v>25</v>
      </c>
      <c r="O11" s="33" t="s">
        <v>26</v>
      </c>
      <c r="P11" s="33" t="s">
        <v>27</v>
      </c>
      <c r="Q11" s="33" t="s">
        <v>28</v>
      </c>
      <c r="R11" s="34" t="s">
        <v>29</v>
      </c>
      <c r="S11" s="34" t="s">
        <v>30</v>
      </c>
      <c r="T11" s="76" t="s">
        <v>31</v>
      </c>
    </row>
    <row r="12" spans="1:39" s="37" customFormat="1" ht="15" customHeight="1" x14ac:dyDescent="0.25">
      <c r="A12" s="114">
        <v>1</v>
      </c>
      <c r="B12" s="117">
        <v>1</v>
      </c>
      <c r="C12" s="120" t="s">
        <v>100</v>
      </c>
      <c r="D12" s="97" t="s">
        <v>1</v>
      </c>
      <c r="E12" s="123">
        <v>10085731</v>
      </c>
      <c r="F12" s="120" t="s">
        <v>101</v>
      </c>
      <c r="G12" s="134" t="s">
        <v>103</v>
      </c>
      <c r="H12" s="97" t="s">
        <v>55</v>
      </c>
      <c r="I12" s="100" t="s">
        <v>95</v>
      </c>
      <c r="J12" s="97" t="s">
        <v>1</v>
      </c>
      <c r="K12" s="100" t="s">
        <v>49</v>
      </c>
      <c r="L12" s="35">
        <v>1</v>
      </c>
      <c r="M12" s="67">
        <v>0.29166666666666669</v>
      </c>
      <c r="N12" s="36">
        <v>0.33150462962962962</v>
      </c>
      <c r="O12" s="77">
        <v>0.33751157407407412</v>
      </c>
      <c r="P12" s="59">
        <f t="shared" ref="P12:P17" si="0">O12-N12</f>
        <v>6.0069444444444953E-3</v>
      </c>
      <c r="Q12" s="60">
        <f>O12-M12</f>
        <v>4.5844907407407431E-2</v>
      </c>
      <c r="R12" s="68">
        <f>$N$8/Q12/24</f>
        <v>27.265841959101223</v>
      </c>
      <c r="S12" s="103">
        <f>SUM($N$8:$N$10)/T12/24</f>
        <v>21.481315730588502</v>
      </c>
      <c r="T12" s="131">
        <f>SUM(Q12:Q14)</f>
        <v>0.15517361111111111</v>
      </c>
    </row>
    <row r="13" spans="1:39" s="37" customFormat="1" ht="15" customHeight="1" x14ac:dyDescent="0.25">
      <c r="A13" s="115"/>
      <c r="B13" s="118"/>
      <c r="C13" s="121"/>
      <c r="D13" s="98"/>
      <c r="E13" s="124"/>
      <c r="F13" s="121"/>
      <c r="G13" s="135"/>
      <c r="H13" s="98"/>
      <c r="I13" s="101"/>
      <c r="J13" s="98"/>
      <c r="K13" s="101"/>
      <c r="L13" s="38">
        <v>2</v>
      </c>
      <c r="M13" s="65">
        <f>O12+$T$8</f>
        <v>0.35834490740740743</v>
      </c>
      <c r="N13" s="39">
        <v>0.41597222222222219</v>
      </c>
      <c r="O13" s="78">
        <v>0.421875</v>
      </c>
      <c r="P13" s="65">
        <f t="shared" si="0"/>
        <v>5.9027777777778123E-3</v>
      </c>
      <c r="Q13" s="61">
        <f>O13-M13</f>
        <v>6.3530092592592569E-2</v>
      </c>
      <c r="R13" s="69">
        <f>$N$9/Q13/24</f>
        <v>19.675715066496636</v>
      </c>
      <c r="S13" s="104"/>
      <c r="T13" s="132"/>
    </row>
    <row r="14" spans="1:39" s="37" customFormat="1" ht="15" customHeight="1" thickBot="1" x14ac:dyDescent="0.3">
      <c r="A14" s="116"/>
      <c r="B14" s="119"/>
      <c r="C14" s="122"/>
      <c r="D14" s="99"/>
      <c r="E14" s="125"/>
      <c r="F14" s="122"/>
      <c r="G14" s="136"/>
      <c r="H14" s="99"/>
      <c r="I14" s="102"/>
      <c r="J14" s="99"/>
      <c r="K14" s="102"/>
      <c r="L14" s="40">
        <v>3</v>
      </c>
      <c r="M14" s="66">
        <f>O13+$T$9</f>
        <v>0.44965277777777779</v>
      </c>
      <c r="N14" s="41">
        <v>0.4954513888888889</v>
      </c>
      <c r="O14" s="79">
        <v>0.50613425925925926</v>
      </c>
      <c r="P14" s="66">
        <f t="shared" si="0"/>
        <v>1.0682870370370356E-2</v>
      </c>
      <c r="Q14" s="62">
        <f>N14-M14</f>
        <v>4.5798611111111109E-2</v>
      </c>
      <c r="R14" s="70">
        <f>$N$10/Q14/24</f>
        <v>18.195602729340411</v>
      </c>
      <c r="S14" s="105"/>
      <c r="T14" s="133"/>
    </row>
    <row r="15" spans="1:39" s="37" customFormat="1" ht="15" customHeight="1" x14ac:dyDescent="0.25">
      <c r="A15" s="114">
        <v>2</v>
      </c>
      <c r="B15" s="117">
        <v>9</v>
      </c>
      <c r="C15" s="120" t="s">
        <v>41</v>
      </c>
      <c r="D15" s="97" t="s">
        <v>1</v>
      </c>
      <c r="E15" s="123">
        <v>10160795</v>
      </c>
      <c r="F15" s="120" t="s">
        <v>73</v>
      </c>
      <c r="G15" s="134" t="s">
        <v>42</v>
      </c>
      <c r="H15" s="97" t="s">
        <v>55</v>
      </c>
      <c r="I15" s="100" t="s">
        <v>53</v>
      </c>
      <c r="J15" s="97" t="s">
        <v>1</v>
      </c>
      <c r="K15" s="100" t="s">
        <v>49</v>
      </c>
      <c r="L15" s="35">
        <v>1</v>
      </c>
      <c r="M15" s="67">
        <v>0.29166666666666669</v>
      </c>
      <c r="N15" s="36">
        <v>0.35312499999999997</v>
      </c>
      <c r="O15" s="77">
        <v>0.35363425925925923</v>
      </c>
      <c r="P15" s="59">
        <f t="shared" si="0"/>
        <v>5.0925925925926485E-4</v>
      </c>
      <c r="Q15" s="60">
        <f>O15-M15</f>
        <v>6.1967592592592546E-2</v>
      </c>
      <c r="R15" s="68">
        <f>$N$8/Q15/24</f>
        <v>20.171834142697062</v>
      </c>
      <c r="S15" s="103">
        <f>SUM($N$8:$N$10)/T15/24</f>
        <v>16.666666666666671</v>
      </c>
      <c r="T15" s="131">
        <f>SUM(Q15:Q17)</f>
        <v>0.19999999999999996</v>
      </c>
    </row>
    <row r="16" spans="1:39" s="37" customFormat="1" ht="15" customHeight="1" x14ac:dyDescent="0.25">
      <c r="A16" s="115"/>
      <c r="B16" s="118"/>
      <c r="C16" s="121"/>
      <c r="D16" s="98"/>
      <c r="E16" s="124"/>
      <c r="F16" s="121"/>
      <c r="G16" s="135"/>
      <c r="H16" s="98"/>
      <c r="I16" s="101"/>
      <c r="J16" s="98"/>
      <c r="K16" s="101"/>
      <c r="L16" s="38">
        <v>2</v>
      </c>
      <c r="M16" s="65">
        <f>O15+$T$8</f>
        <v>0.37446759259259255</v>
      </c>
      <c r="N16" s="39">
        <v>0.44137731481481479</v>
      </c>
      <c r="O16" s="78">
        <v>0.45010416666666669</v>
      </c>
      <c r="P16" s="65">
        <f t="shared" si="0"/>
        <v>8.7268518518519023E-3</v>
      </c>
      <c r="Q16" s="61">
        <f>O16-M16</f>
        <v>7.5636574074074148E-2</v>
      </c>
      <c r="R16" s="69">
        <f>$N$9/Q16/24</f>
        <v>16.526396327467467</v>
      </c>
      <c r="S16" s="104"/>
      <c r="T16" s="132"/>
    </row>
    <row r="17" spans="1:21" s="37" customFormat="1" ht="15" customHeight="1" thickBot="1" x14ac:dyDescent="0.3">
      <c r="A17" s="116"/>
      <c r="B17" s="119"/>
      <c r="C17" s="122"/>
      <c r="D17" s="99"/>
      <c r="E17" s="125"/>
      <c r="F17" s="122"/>
      <c r="G17" s="136"/>
      <c r="H17" s="99"/>
      <c r="I17" s="102"/>
      <c r="J17" s="99"/>
      <c r="K17" s="102"/>
      <c r="L17" s="40">
        <v>3</v>
      </c>
      <c r="M17" s="66">
        <f>O16+$T$9</f>
        <v>0.47788194444444448</v>
      </c>
      <c r="N17" s="41">
        <v>0.54027777777777775</v>
      </c>
      <c r="O17" s="79">
        <v>0.5466550925925926</v>
      </c>
      <c r="P17" s="66">
        <f t="shared" si="0"/>
        <v>6.3773148148148495E-3</v>
      </c>
      <c r="Q17" s="62">
        <f>N17-M17</f>
        <v>6.2395833333333262E-2</v>
      </c>
      <c r="R17" s="70">
        <f>$N$10/Q17/24</f>
        <v>13.355592654424056</v>
      </c>
      <c r="S17" s="105"/>
      <c r="T17" s="133"/>
    </row>
    <row r="18" spans="1:21" s="37" customFormat="1" ht="16.5" customHeight="1" x14ac:dyDescent="0.25">
      <c r="A18" s="114">
        <v>3</v>
      </c>
      <c r="B18" s="117">
        <v>6</v>
      </c>
      <c r="C18" s="120" t="s">
        <v>119</v>
      </c>
      <c r="D18" s="97" t="s">
        <v>1</v>
      </c>
      <c r="E18" s="123">
        <v>10192822</v>
      </c>
      <c r="F18" s="120" t="s">
        <v>109</v>
      </c>
      <c r="G18" s="134" t="s">
        <v>112</v>
      </c>
      <c r="H18" s="97" t="s">
        <v>113</v>
      </c>
      <c r="I18" s="100" t="s">
        <v>114</v>
      </c>
      <c r="J18" s="97" t="s">
        <v>1</v>
      </c>
      <c r="K18" s="100" t="s">
        <v>51</v>
      </c>
      <c r="L18" s="35">
        <v>1</v>
      </c>
      <c r="M18" s="67">
        <v>0.29166666666666669</v>
      </c>
      <c r="N18" s="36">
        <v>0.37489583333333337</v>
      </c>
      <c r="O18" s="77">
        <v>0.37877314814814816</v>
      </c>
      <c r="P18" s="59">
        <f t="shared" ref="P18:P20" si="1">O18-N18</f>
        <v>3.8773148148147918E-3</v>
      </c>
      <c r="Q18" s="60">
        <f>O18-M18</f>
        <v>8.7106481481481479E-2</v>
      </c>
      <c r="R18" s="68">
        <f>$N$8/Q18/24</f>
        <v>14.350252458145098</v>
      </c>
      <c r="S18" s="103">
        <f>SUM($N$8:$N$10)/T18/24</f>
        <v>15.003907267517578</v>
      </c>
      <c r="T18" s="131">
        <f>SUM(Q18:Q20)</f>
        <v>0.2221643518518519</v>
      </c>
    </row>
    <row r="19" spans="1:21" s="37" customFormat="1" ht="14.25" customHeight="1" x14ac:dyDescent="0.25">
      <c r="A19" s="115"/>
      <c r="B19" s="118"/>
      <c r="C19" s="121"/>
      <c r="D19" s="98"/>
      <c r="E19" s="124"/>
      <c r="F19" s="121"/>
      <c r="G19" s="135"/>
      <c r="H19" s="98"/>
      <c r="I19" s="101"/>
      <c r="J19" s="98"/>
      <c r="K19" s="101"/>
      <c r="L19" s="38">
        <v>2</v>
      </c>
      <c r="M19" s="65">
        <f>O18+$T$8</f>
        <v>0.39960648148148148</v>
      </c>
      <c r="N19" s="39">
        <v>0.48273148148148143</v>
      </c>
      <c r="O19" s="78">
        <v>0.49108796296296298</v>
      </c>
      <c r="P19" s="65">
        <f t="shared" si="1"/>
        <v>8.356481481481548E-3</v>
      </c>
      <c r="Q19" s="61">
        <f>O19-M19</f>
        <v>9.1481481481481497E-2</v>
      </c>
      <c r="R19" s="69">
        <f>$N$9/Q19/24</f>
        <v>13.663967611336028</v>
      </c>
      <c r="S19" s="104"/>
      <c r="T19" s="132"/>
    </row>
    <row r="20" spans="1:21" s="37" customFormat="1" ht="15" customHeight="1" thickBot="1" x14ac:dyDescent="0.3">
      <c r="A20" s="116"/>
      <c r="B20" s="119"/>
      <c r="C20" s="122"/>
      <c r="D20" s="99"/>
      <c r="E20" s="125"/>
      <c r="F20" s="122"/>
      <c r="G20" s="136"/>
      <c r="H20" s="99"/>
      <c r="I20" s="102"/>
      <c r="J20" s="99"/>
      <c r="K20" s="102"/>
      <c r="L20" s="40">
        <v>3</v>
      </c>
      <c r="M20" s="66">
        <f>O19+$T$9</f>
        <v>0.51886574074074077</v>
      </c>
      <c r="N20" s="41">
        <v>0.56244212962962969</v>
      </c>
      <c r="O20" s="79">
        <v>0.56708333333333327</v>
      </c>
      <c r="P20" s="66">
        <f t="shared" si="1"/>
        <v>4.641203703703578E-3</v>
      </c>
      <c r="Q20" s="62">
        <f>N20-M20</f>
        <v>4.3576388888888928E-2</v>
      </c>
      <c r="R20" s="70">
        <f>$N$10/Q20/24</f>
        <v>19.123505976095601</v>
      </c>
      <c r="S20" s="105"/>
      <c r="T20" s="133"/>
    </row>
    <row r="21" spans="1:21" s="37" customFormat="1" x14ac:dyDescent="0.25">
      <c r="A21" s="114">
        <v>4</v>
      </c>
      <c r="B21" s="117">
        <v>2</v>
      </c>
      <c r="C21" s="120" t="s">
        <v>91</v>
      </c>
      <c r="D21" s="97" t="s">
        <v>1</v>
      </c>
      <c r="E21" s="123">
        <v>10147934</v>
      </c>
      <c r="F21" s="120" t="s">
        <v>92</v>
      </c>
      <c r="G21" s="134" t="s">
        <v>93</v>
      </c>
      <c r="H21" s="97" t="s">
        <v>94</v>
      </c>
      <c r="I21" s="100" t="s">
        <v>95</v>
      </c>
      <c r="J21" s="97" t="s">
        <v>1</v>
      </c>
      <c r="K21" s="100" t="s">
        <v>50</v>
      </c>
      <c r="L21" s="35">
        <v>1</v>
      </c>
      <c r="M21" s="67">
        <v>0.29166666666666669</v>
      </c>
      <c r="N21" s="36">
        <v>0.37278935185185186</v>
      </c>
      <c r="O21" s="77">
        <v>0.37459490740740736</v>
      </c>
      <c r="P21" s="59">
        <f t="shared" ref="P21:P26" si="2">O21-N21</f>
        <v>1.8055555555555047E-3</v>
      </c>
      <c r="Q21" s="60">
        <f>O21-M21</f>
        <v>8.2928240740740677E-2</v>
      </c>
      <c r="R21" s="68">
        <f>$N$8/Q21/24</f>
        <v>15.073272854152139</v>
      </c>
      <c r="S21" s="103">
        <f>SUM($N$8:$N$10)/T21/24</f>
        <v>14.945511157239231</v>
      </c>
      <c r="T21" s="131">
        <f>SUM(Q21:Q23)</f>
        <v>0.22303240740740743</v>
      </c>
    </row>
    <row r="22" spans="1:21" s="37" customFormat="1" ht="15" customHeight="1" x14ac:dyDescent="0.25">
      <c r="A22" s="115"/>
      <c r="B22" s="118"/>
      <c r="C22" s="121"/>
      <c r="D22" s="98"/>
      <c r="E22" s="124"/>
      <c r="F22" s="121"/>
      <c r="G22" s="135"/>
      <c r="H22" s="98"/>
      <c r="I22" s="101"/>
      <c r="J22" s="98"/>
      <c r="K22" s="101"/>
      <c r="L22" s="38">
        <v>2</v>
      </c>
      <c r="M22" s="65">
        <f>O21+$T$8</f>
        <v>0.39542824074074068</v>
      </c>
      <c r="N22" s="39">
        <v>0.48271990740740739</v>
      </c>
      <c r="O22" s="78">
        <v>0.48483796296296294</v>
      </c>
      <c r="P22" s="65">
        <f t="shared" si="2"/>
        <v>2.1180555555555536E-3</v>
      </c>
      <c r="Q22" s="61">
        <f>O22-M22</f>
        <v>8.9409722222222265E-2</v>
      </c>
      <c r="R22" s="69">
        <f>$N$9/Q22/24</f>
        <v>13.980582524271838</v>
      </c>
      <c r="S22" s="104"/>
      <c r="T22" s="132"/>
    </row>
    <row r="23" spans="1:21" s="37" customFormat="1" ht="15" customHeight="1" thickBot="1" x14ac:dyDescent="0.3">
      <c r="A23" s="116"/>
      <c r="B23" s="119"/>
      <c r="C23" s="122"/>
      <c r="D23" s="99"/>
      <c r="E23" s="125"/>
      <c r="F23" s="122"/>
      <c r="G23" s="136"/>
      <c r="H23" s="99"/>
      <c r="I23" s="102"/>
      <c r="J23" s="99"/>
      <c r="K23" s="102"/>
      <c r="L23" s="40">
        <v>3</v>
      </c>
      <c r="M23" s="66">
        <f>O22+$T$9</f>
        <v>0.51261574074074068</v>
      </c>
      <c r="N23" s="41">
        <v>0.56331018518518516</v>
      </c>
      <c r="O23" s="79">
        <v>0.56736111111111109</v>
      </c>
      <c r="P23" s="66">
        <f t="shared" si="2"/>
        <v>4.05092592592593E-3</v>
      </c>
      <c r="Q23" s="62">
        <f>N23-M23</f>
        <v>5.0694444444444486E-2</v>
      </c>
      <c r="R23" s="70">
        <f>$N$10/Q23/24</f>
        <v>16.438356164383549</v>
      </c>
      <c r="S23" s="105"/>
      <c r="T23" s="133"/>
    </row>
    <row r="24" spans="1:21" s="37" customFormat="1" ht="15" customHeight="1" x14ac:dyDescent="0.25">
      <c r="A24" s="114">
        <v>5</v>
      </c>
      <c r="B24" s="117">
        <v>4</v>
      </c>
      <c r="C24" s="120" t="s">
        <v>115</v>
      </c>
      <c r="D24" s="97" t="s">
        <v>1</v>
      </c>
      <c r="E24" s="123">
        <v>10152007</v>
      </c>
      <c r="F24" s="120" t="s">
        <v>121</v>
      </c>
      <c r="G24" s="134" t="s">
        <v>120</v>
      </c>
      <c r="H24" s="97" t="s">
        <v>57</v>
      </c>
      <c r="I24" s="100" t="s">
        <v>118</v>
      </c>
      <c r="J24" s="97" t="s">
        <v>1</v>
      </c>
      <c r="K24" s="100" t="s">
        <v>51</v>
      </c>
      <c r="L24" s="35">
        <v>1</v>
      </c>
      <c r="M24" s="67">
        <v>0.29166666666666669</v>
      </c>
      <c r="N24" s="36">
        <v>0.37488425925925922</v>
      </c>
      <c r="O24" s="77">
        <v>0.38015046296296301</v>
      </c>
      <c r="P24" s="59">
        <f t="shared" si="2"/>
        <v>5.2662037037037868E-3</v>
      </c>
      <c r="Q24" s="60">
        <f>O24-M24</f>
        <v>8.8483796296296324E-2</v>
      </c>
      <c r="R24" s="68">
        <f>$N$8/Q24/24</f>
        <v>14.12688031393067</v>
      </c>
      <c r="S24" s="103">
        <f>SUM($N$8:$N$10)/T24/24</f>
        <v>12.575320932669641</v>
      </c>
      <c r="T24" s="131">
        <f>SUM(Q24:Q26)</f>
        <v>0.26506944444444436</v>
      </c>
    </row>
    <row r="25" spans="1:21" s="37" customFormat="1" ht="15" customHeight="1" x14ac:dyDescent="0.25">
      <c r="A25" s="115"/>
      <c r="B25" s="118"/>
      <c r="C25" s="121"/>
      <c r="D25" s="98"/>
      <c r="E25" s="124"/>
      <c r="F25" s="121"/>
      <c r="G25" s="135"/>
      <c r="H25" s="98"/>
      <c r="I25" s="101"/>
      <c r="J25" s="98"/>
      <c r="K25" s="101"/>
      <c r="L25" s="38">
        <v>2</v>
      </c>
      <c r="M25" s="65">
        <f>O24+$T$8</f>
        <v>0.40098379629629632</v>
      </c>
      <c r="N25" s="39">
        <v>0.50715277777777779</v>
      </c>
      <c r="O25" s="78">
        <v>0.51021990740740741</v>
      </c>
      <c r="P25" s="65">
        <f t="shared" si="2"/>
        <v>3.067129629629628E-3</v>
      </c>
      <c r="Q25" s="61">
        <f>O25-M25</f>
        <v>0.10923611111111109</v>
      </c>
      <c r="R25" s="69">
        <f>$N$9/Q25/24</f>
        <v>11.443102352193264</v>
      </c>
      <c r="S25" s="104"/>
      <c r="T25" s="132"/>
    </row>
    <row r="26" spans="1:21" s="37" customFormat="1" ht="15" customHeight="1" thickBot="1" x14ac:dyDescent="0.3">
      <c r="A26" s="116"/>
      <c r="B26" s="119"/>
      <c r="C26" s="122"/>
      <c r="D26" s="99"/>
      <c r="E26" s="125"/>
      <c r="F26" s="122"/>
      <c r="G26" s="136"/>
      <c r="H26" s="99"/>
      <c r="I26" s="102"/>
      <c r="J26" s="99"/>
      <c r="K26" s="102"/>
      <c r="L26" s="40">
        <v>3</v>
      </c>
      <c r="M26" s="66">
        <f>O25+$T$9</f>
        <v>0.5379976851851852</v>
      </c>
      <c r="N26" s="41">
        <v>0.60534722222222215</v>
      </c>
      <c r="O26" s="79">
        <v>0.60984953703703704</v>
      </c>
      <c r="P26" s="66">
        <f t="shared" si="2"/>
        <v>4.5023148148148895E-3</v>
      </c>
      <c r="Q26" s="62">
        <f>N26-M26</f>
        <v>6.7349537037036944E-2</v>
      </c>
      <c r="R26" s="70">
        <f>$N$10/Q26/24</f>
        <v>12.373260010311066</v>
      </c>
      <c r="S26" s="105"/>
      <c r="T26" s="133"/>
    </row>
    <row r="27" spans="1:21" s="37" customFormat="1" ht="15" customHeight="1" x14ac:dyDescent="0.25">
      <c r="A27" s="114"/>
      <c r="B27" s="117">
        <v>10</v>
      </c>
      <c r="C27" s="120" t="s">
        <v>96</v>
      </c>
      <c r="D27" s="97" t="s">
        <v>1</v>
      </c>
      <c r="E27" s="123">
        <v>10192213</v>
      </c>
      <c r="F27" s="120" t="s">
        <v>102</v>
      </c>
      <c r="G27" s="134" t="s">
        <v>97</v>
      </c>
      <c r="H27" s="97" t="s">
        <v>98</v>
      </c>
      <c r="I27" s="100" t="s">
        <v>99</v>
      </c>
      <c r="J27" s="97" t="s">
        <v>1</v>
      </c>
      <c r="K27" s="100" t="s">
        <v>50</v>
      </c>
      <c r="L27" s="35">
        <v>1</v>
      </c>
      <c r="M27" s="67">
        <v>0.29166666666666669</v>
      </c>
      <c r="N27" s="36">
        <v>0.38460648148148152</v>
      </c>
      <c r="O27" s="77">
        <v>0.38792824074074073</v>
      </c>
      <c r="P27" s="59">
        <f t="shared" ref="P27:P28" si="3">O27-N27</f>
        <v>3.3217592592592049E-3</v>
      </c>
      <c r="Q27" s="60">
        <f>O27-M27</f>
        <v>9.6261574074074041E-2</v>
      </c>
      <c r="R27" s="80">
        <f>$N$8/Q27/24</f>
        <v>12.985451484910429</v>
      </c>
      <c r="S27" s="140" t="s">
        <v>108</v>
      </c>
      <c r="T27" s="141"/>
    </row>
    <row r="28" spans="1:21" s="37" customFormat="1" ht="15" customHeight="1" x14ac:dyDescent="0.25">
      <c r="A28" s="115"/>
      <c r="B28" s="118"/>
      <c r="C28" s="121"/>
      <c r="D28" s="98"/>
      <c r="E28" s="124"/>
      <c r="F28" s="121"/>
      <c r="G28" s="135"/>
      <c r="H28" s="98"/>
      <c r="I28" s="101"/>
      <c r="J28" s="98"/>
      <c r="K28" s="101"/>
      <c r="L28" s="38">
        <v>2</v>
      </c>
      <c r="M28" s="65">
        <f>O27+$T$8</f>
        <v>0.40876157407407404</v>
      </c>
      <c r="N28" s="39">
        <v>0.51106481481481481</v>
      </c>
      <c r="O28" s="78">
        <v>0.51369212962962962</v>
      </c>
      <c r="P28" s="65">
        <f t="shared" si="3"/>
        <v>2.6273148148148184E-3</v>
      </c>
      <c r="Q28" s="61">
        <f>O28-M28</f>
        <v>0.10493055555555558</v>
      </c>
      <c r="R28" s="81">
        <f>$N$9/Q28/24</f>
        <v>11.91264063534083</v>
      </c>
      <c r="S28" s="142"/>
      <c r="T28" s="143"/>
    </row>
    <row r="29" spans="1:21" s="37" customFormat="1" ht="15" customHeight="1" thickBot="1" x14ac:dyDescent="0.3">
      <c r="A29" s="116"/>
      <c r="B29" s="119"/>
      <c r="C29" s="122"/>
      <c r="D29" s="99"/>
      <c r="E29" s="125"/>
      <c r="F29" s="122"/>
      <c r="G29" s="136"/>
      <c r="H29" s="99"/>
      <c r="I29" s="102"/>
      <c r="J29" s="99"/>
      <c r="K29" s="102"/>
      <c r="L29" s="40">
        <v>3</v>
      </c>
      <c r="M29" s="66"/>
      <c r="N29" s="41"/>
      <c r="O29" s="79"/>
      <c r="P29" s="66"/>
      <c r="Q29" s="62"/>
      <c r="R29" s="82"/>
      <c r="S29" s="144"/>
      <c r="T29" s="145"/>
    </row>
    <row r="30" spans="1:21" s="37" customFormat="1" ht="12.75" customHeight="1" x14ac:dyDescent="0.25">
      <c r="A30" s="42"/>
      <c r="B30" s="8"/>
      <c r="C30" s="43"/>
      <c r="D30" s="44"/>
      <c r="E30" s="45"/>
      <c r="F30" s="43"/>
      <c r="G30" s="46"/>
      <c r="H30" s="44"/>
      <c r="I30" s="47"/>
      <c r="J30" s="47"/>
      <c r="K30" s="47"/>
      <c r="L30" s="48"/>
      <c r="M30" s="49"/>
      <c r="N30" s="50"/>
      <c r="O30" s="49"/>
      <c r="P30" s="49"/>
      <c r="Q30" s="51"/>
      <c r="R30" s="52"/>
      <c r="S30" s="52"/>
      <c r="T30" s="53"/>
    </row>
    <row r="31" spans="1:21" s="3" customFormat="1" ht="18.75" customHeight="1" x14ac:dyDescent="0.25">
      <c r="A31" s="129" t="s">
        <v>104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5"/>
    </row>
    <row r="32" spans="1:21" s="7" customFormat="1" ht="15" customHeight="1" thickBot="1" x14ac:dyDescent="0.25">
      <c r="A32" s="9" t="s">
        <v>70</v>
      </c>
      <c r="B32" s="4"/>
      <c r="C32" s="5"/>
      <c r="D32" s="5"/>
      <c r="E32" s="5"/>
      <c r="F32" s="5"/>
      <c r="G32" s="5"/>
      <c r="H32" s="6"/>
      <c r="I32" s="4"/>
      <c r="J32" s="4"/>
      <c r="K32" s="4"/>
      <c r="L32" s="4"/>
      <c r="M32" s="4"/>
      <c r="N32" s="4"/>
      <c r="O32" s="4"/>
      <c r="P32" s="4"/>
      <c r="Q32" s="4"/>
      <c r="R32" s="4"/>
      <c r="S32" s="130">
        <v>43555</v>
      </c>
      <c r="T32" s="130"/>
    </row>
    <row r="33" spans="1:20" s="20" customFormat="1" ht="15" customHeight="1" x14ac:dyDescent="0.25">
      <c r="A33" s="126" t="s">
        <v>6</v>
      </c>
      <c r="B33" s="109" t="s">
        <v>7</v>
      </c>
      <c r="C33" s="106" t="s">
        <v>71</v>
      </c>
      <c r="D33" s="109" t="s">
        <v>8</v>
      </c>
      <c r="E33" s="106" t="s">
        <v>9</v>
      </c>
      <c r="F33" s="106" t="s">
        <v>10</v>
      </c>
      <c r="G33" s="106" t="s">
        <v>11</v>
      </c>
      <c r="H33" s="106" t="s">
        <v>12</v>
      </c>
      <c r="I33" s="109" t="s">
        <v>13</v>
      </c>
      <c r="J33" s="109" t="s">
        <v>14</v>
      </c>
      <c r="K33" s="109" t="s">
        <v>15</v>
      </c>
      <c r="L33" s="109" t="s">
        <v>16</v>
      </c>
      <c r="M33" s="16" t="s">
        <v>17</v>
      </c>
      <c r="N33" s="17">
        <v>30</v>
      </c>
      <c r="O33" s="18" t="s">
        <v>18</v>
      </c>
      <c r="P33" s="112" t="s">
        <v>19</v>
      </c>
      <c r="Q33" s="112"/>
      <c r="R33" s="18">
        <v>1</v>
      </c>
      <c r="S33" s="19" t="s">
        <v>20</v>
      </c>
      <c r="T33" s="72">
        <v>2.0833333333333332E-2</v>
      </c>
    </row>
    <row r="34" spans="1:20" s="20" customFormat="1" ht="15" customHeight="1" x14ac:dyDescent="0.25">
      <c r="A34" s="127"/>
      <c r="B34" s="110"/>
      <c r="C34" s="107"/>
      <c r="D34" s="110"/>
      <c r="E34" s="107"/>
      <c r="F34" s="107"/>
      <c r="G34" s="107"/>
      <c r="H34" s="107"/>
      <c r="I34" s="110"/>
      <c r="J34" s="110"/>
      <c r="K34" s="110"/>
      <c r="L34" s="110"/>
      <c r="M34" s="21" t="s">
        <v>21</v>
      </c>
      <c r="N34" s="22">
        <v>30</v>
      </c>
      <c r="O34" s="23" t="s">
        <v>18</v>
      </c>
      <c r="P34" s="113" t="s">
        <v>22</v>
      </c>
      <c r="Q34" s="113"/>
      <c r="R34" s="23">
        <v>2</v>
      </c>
      <c r="S34" s="25" t="s">
        <v>20</v>
      </c>
      <c r="T34" s="73">
        <v>2.7777777777777776E-2</v>
      </c>
    </row>
    <row r="35" spans="1:20" s="20" customFormat="1" ht="15" customHeight="1" x14ac:dyDescent="0.25">
      <c r="A35" s="127"/>
      <c r="B35" s="110"/>
      <c r="C35" s="107"/>
      <c r="D35" s="110"/>
      <c r="E35" s="107"/>
      <c r="F35" s="107"/>
      <c r="G35" s="107"/>
      <c r="H35" s="107"/>
      <c r="I35" s="110"/>
      <c r="J35" s="110"/>
      <c r="K35" s="110"/>
      <c r="L35" s="110"/>
      <c r="M35" s="26" t="s">
        <v>23</v>
      </c>
      <c r="N35" s="27">
        <v>20</v>
      </c>
      <c r="O35" s="28" t="s">
        <v>18</v>
      </c>
      <c r="P35" s="29"/>
      <c r="Q35" s="29"/>
      <c r="R35" s="28"/>
      <c r="S35" s="30"/>
      <c r="T35" s="74"/>
    </row>
    <row r="36" spans="1:20" s="20" customFormat="1" ht="48" customHeight="1" thickBot="1" x14ac:dyDescent="0.3">
      <c r="A36" s="128"/>
      <c r="B36" s="111"/>
      <c r="C36" s="108"/>
      <c r="D36" s="111"/>
      <c r="E36" s="108"/>
      <c r="F36" s="108"/>
      <c r="G36" s="108"/>
      <c r="H36" s="108"/>
      <c r="I36" s="111"/>
      <c r="J36" s="111"/>
      <c r="K36" s="111"/>
      <c r="L36" s="111"/>
      <c r="M36" s="31" t="s">
        <v>24</v>
      </c>
      <c r="N36" s="32" t="s">
        <v>25</v>
      </c>
      <c r="O36" s="33" t="s">
        <v>26</v>
      </c>
      <c r="P36" s="33" t="s">
        <v>27</v>
      </c>
      <c r="Q36" s="33" t="s">
        <v>28</v>
      </c>
      <c r="R36" s="34" t="s">
        <v>29</v>
      </c>
      <c r="S36" s="34" t="s">
        <v>30</v>
      </c>
      <c r="T36" s="76" t="s">
        <v>31</v>
      </c>
    </row>
    <row r="37" spans="1:20" s="37" customFormat="1" ht="15" customHeight="1" x14ac:dyDescent="0.25">
      <c r="A37" s="114">
        <v>1</v>
      </c>
      <c r="B37" s="117">
        <v>8</v>
      </c>
      <c r="C37" s="120" t="s">
        <v>105</v>
      </c>
      <c r="D37" s="97" t="s">
        <v>1</v>
      </c>
      <c r="E37" s="123">
        <v>10086121</v>
      </c>
      <c r="F37" s="120" t="s">
        <v>106</v>
      </c>
      <c r="G37" s="134" t="s">
        <v>107</v>
      </c>
      <c r="H37" s="97" t="s">
        <v>56</v>
      </c>
      <c r="I37" s="100" t="s">
        <v>54</v>
      </c>
      <c r="J37" s="97" t="s">
        <v>1</v>
      </c>
      <c r="K37" s="100" t="s">
        <v>50</v>
      </c>
      <c r="L37" s="35">
        <v>1</v>
      </c>
      <c r="M37" s="67">
        <v>0.30208333333333331</v>
      </c>
      <c r="N37" s="36">
        <v>0.38668981481481479</v>
      </c>
      <c r="O37" s="77">
        <v>0.39086805555555554</v>
      </c>
      <c r="P37" s="59">
        <f>O37-N37</f>
        <v>4.1782407407407463E-3</v>
      </c>
      <c r="Q37" s="60">
        <f>O37-M37</f>
        <v>8.8784722222222223E-2</v>
      </c>
      <c r="R37" s="68">
        <f>$N$8/Q37/24</f>
        <v>14.078998826750096</v>
      </c>
      <c r="S37" s="103">
        <f>SUM($N$8:$N$10)/T37/24</f>
        <v>14.530776992936426</v>
      </c>
      <c r="T37" s="131">
        <f>SUM(Q37:Q39)</f>
        <v>0.22939814814814818</v>
      </c>
    </row>
    <row r="38" spans="1:20" s="37" customFormat="1" ht="15" customHeight="1" x14ac:dyDescent="0.25">
      <c r="A38" s="115"/>
      <c r="B38" s="118"/>
      <c r="C38" s="121"/>
      <c r="D38" s="98"/>
      <c r="E38" s="124"/>
      <c r="F38" s="121"/>
      <c r="G38" s="135"/>
      <c r="H38" s="98"/>
      <c r="I38" s="101"/>
      <c r="J38" s="98"/>
      <c r="K38" s="101"/>
      <c r="L38" s="38">
        <v>2</v>
      </c>
      <c r="M38" s="65">
        <f>O37+$T$8</f>
        <v>0.41170138888888885</v>
      </c>
      <c r="N38" s="39">
        <v>0.49766203703703704</v>
      </c>
      <c r="O38" s="78">
        <v>0.50057870370370372</v>
      </c>
      <c r="P38" s="65">
        <f>O38-N38</f>
        <v>2.9166666666666785E-3</v>
      </c>
      <c r="Q38" s="61">
        <f>O38-M38</f>
        <v>8.8877314814814867E-2</v>
      </c>
      <c r="R38" s="69">
        <f>$N$9/Q38/24</f>
        <v>14.064331293137117</v>
      </c>
      <c r="S38" s="104"/>
      <c r="T38" s="132"/>
    </row>
    <row r="39" spans="1:20" s="37" customFormat="1" ht="15" customHeight="1" thickBot="1" x14ac:dyDescent="0.3">
      <c r="A39" s="116"/>
      <c r="B39" s="119"/>
      <c r="C39" s="122"/>
      <c r="D39" s="99"/>
      <c r="E39" s="125"/>
      <c r="F39" s="122"/>
      <c r="G39" s="136"/>
      <c r="H39" s="99"/>
      <c r="I39" s="102"/>
      <c r="J39" s="99"/>
      <c r="K39" s="102"/>
      <c r="L39" s="40">
        <v>3</v>
      </c>
      <c r="M39" s="66">
        <f>O38+$T$9</f>
        <v>0.52835648148148151</v>
      </c>
      <c r="N39" s="41">
        <v>0.5800925925925926</v>
      </c>
      <c r="O39" s="79">
        <v>0.58759259259259256</v>
      </c>
      <c r="P39" s="66">
        <f>O39-N39</f>
        <v>7.4999999999999512E-3</v>
      </c>
      <c r="Q39" s="62">
        <f>N39-M39</f>
        <v>5.1736111111111094E-2</v>
      </c>
      <c r="R39" s="70">
        <f>$N$10/Q39/24</f>
        <v>16.107382550335576</v>
      </c>
      <c r="S39" s="105"/>
      <c r="T39" s="133"/>
    </row>
    <row r="40" spans="1:20" s="37" customFormat="1" ht="15" customHeight="1" x14ac:dyDescent="0.25">
      <c r="A40" s="83"/>
      <c r="B40" s="84"/>
      <c r="C40" s="85"/>
      <c r="D40" s="86"/>
      <c r="E40" s="87"/>
      <c r="F40" s="85"/>
      <c r="G40" s="88"/>
      <c r="H40" s="86"/>
      <c r="I40" s="89"/>
      <c r="J40" s="86"/>
      <c r="K40" s="89"/>
      <c r="L40" s="90"/>
      <c r="M40" s="91"/>
      <c r="N40" s="92"/>
      <c r="O40" s="93"/>
      <c r="P40" s="91"/>
      <c r="Q40" s="94"/>
      <c r="R40" s="95"/>
      <c r="S40" s="95"/>
      <c r="T40" s="96"/>
    </row>
    <row r="41" spans="1:20" ht="21.75" customHeight="1" x14ac:dyDescent="0.25">
      <c r="C41" s="54" t="s">
        <v>2</v>
      </c>
      <c r="F41" s="11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125">
    <mergeCell ref="J27:J29"/>
    <mergeCell ref="K27:K29"/>
    <mergeCell ref="S27:T29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G12:G14"/>
    <mergeCell ref="A21:A23"/>
    <mergeCell ref="B21:B23"/>
    <mergeCell ref="E21:E23"/>
    <mergeCell ref="D15:D17"/>
    <mergeCell ref="E15:E17"/>
    <mergeCell ref="S18:S20"/>
    <mergeCell ref="T18:T20"/>
    <mergeCell ref="F18:F20"/>
    <mergeCell ref="G18:G20"/>
    <mergeCell ref="H18:H20"/>
    <mergeCell ref="I18:I20"/>
    <mergeCell ref="J18:J20"/>
    <mergeCell ref="K18:K20"/>
    <mergeCell ref="A3:T3"/>
    <mergeCell ref="A4:T4"/>
    <mergeCell ref="A5:T5"/>
    <mergeCell ref="A6:T6"/>
    <mergeCell ref="A8:A11"/>
    <mergeCell ref="C21:C23"/>
    <mergeCell ref="D21:D23"/>
    <mergeCell ref="B8:B11"/>
    <mergeCell ref="F8:F11"/>
    <mergeCell ref="G8:G11"/>
    <mergeCell ref="L8:L11"/>
    <mergeCell ref="P8:Q8"/>
    <mergeCell ref="I15:I17"/>
    <mergeCell ref="J8:J11"/>
    <mergeCell ref="K8:K11"/>
    <mergeCell ref="J15:J17"/>
    <mergeCell ref="K15:K17"/>
    <mergeCell ref="P9:Q9"/>
    <mergeCell ref="I12:I14"/>
    <mergeCell ref="J12:J14"/>
    <mergeCell ref="K12:K14"/>
    <mergeCell ref="S12:S14"/>
    <mergeCell ref="T12:T14"/>
    <mergeCell ref="A18:A20"/>
    <mergeCell ref="S7:T7"/>
    <mergeCell ref="S15:S17"/>
    <mergeCell ref="T15:T17"/>
    <mergeCell ref="A15:A17"/>
    <mergeCell ref="B15:B17"/>
    <mergeCell ref="C15:C17"/>
    <mergeCell ref="H12:H14"/>
    <mergeCell ref="T24:T26"/>
    <mergeCell ref="G24:G26"/>
    <mergeCell ref="S24:S26"/>
    <mergeCell ref="K21:K23"/>
    <mergeCell ref="D24:D26"/>
    <mergeCell ref="E24:E26"/>
    <mergeCell ref="S21:S23"/>
    <mergeCell ref="F24:F26"/>
    <mergeCell ref="B18:B20"/>
    <mergeCell ref="C18:C20"/>
    <mergeCell ref="D18:D20"/>
    <mergeCell ref="E18:E20"/>
    <mergeCell ref="F15:F17"/>
    <mergeCell ref="G15:G17"/>
    <mergeCell ref="A12:A14"/>
    <mergeCell ref="B12:B14"/>
    <mergeCell ref="C8:C11"/>
    <mergeCell ref="D8:D11"/>
    <mergeCell ref="E8:E11"/>
    <mergeCell ref="H15:H17"/>
    <mergeCell ref="T21:T23"/>
    <mergeCell ref="I21:I23"/>
    <mergeCell ref="F21:F23"/>
    <mergeCell ref="G21:G23"/>
    <mergeCell ref="H21:H23"/>
    <mergeCell ref="J21:J23"/>
    <mergeCell ref="C24:C26"/>
    <mergeCell ref="H8:H11"/>
    <mergeCell ref="I8:I11"/>
    <mergeCell ref="C12:C14"/>
    <mergeCell ref="D12:D14"/>
    <mergeCell ref="E12:E14"/>
    <mergeCell ref="F12:F14"/>
    <mergeCell ref="E33:E36"/>
    <mergeCell ref="F33:F36"/>
    <mergeCell ref="H24:H26"/>
    <mergeCell ref="I24:I26"/>
    <mergeCell ref="J24:J26"/>
    <mergeCell ref="K24:K26"/>
    <mergeCell ref="A37:A39"/>
    <mergeCell ref="B37:B39"/>
    <mergeCell ref="C37:C39"/>
    <mergeCell ref="D37:D39"/>
    <mergeCell ref="E37:E39"/>
    <mergeCell ref="F37:F39"/>
    <mergeCell ref="A33:A36"/>
    <mergeCell ref="B33:B36"/>
    <mergeCell ref="C33:C36"/>
    <mergeCell ref="D33:D36"/>
    <mergeCell ref="A31:T31"/>
    <mergeCell ref="S32:T32"/>
    <mergeCell ref="A24:A26"/>
    <mergeCell ref="B24:B26"/>
    <mergeCell ref="T37:T39"/>
    <mergeCell ref="G37:G39"/>
    <mergeCell ref="H37:H39"/>
    <mergeCell ref="I37:I39"/>
    <mergeCell ref="J37:J39"/>
    <mergeCell ref="K37:K39"/>
    <mergeCell ref="S37:S39"/>
    <mergeCell ref="G33:G36"/>
    <mergeCell ref="H33:H36"/>
    <mergeCell ref="I33:I36"/>
    <mergeCell ref="J33:J36"/>
    <mergeCell ref="K33:K36"/>
    <mergeCell ref="L33:L36"/>
    <mergeCell ref="P33:Q33"/>
    <mergeCell ref="P34:Q34"/>
  </mergeCells>
  <phoneticPr fontId="0" type="noConversion"/>
  <conditionalFormatting sqref="P24:P25 P37:P38 P18:P19 P12:P13 P15:P16 P21:P22">
    <cfRule type="cellIs" dxfId="6" priority="21" stopIfTrue="1" operator="greaterThan">
      <formula>0.0138888888888889</formula>
    </cfRule>
  </conditionalFormatting>
  <conditionalFormatting sqref="P26 P39:P40 P12:P14 P23 P17:P20">
    <cfRule type="cellIs" dxfId="5" priority="20" stopIfTrue="1" operator="greaterThan">
      <formula>0.0208333333333333</formula>
    </cfRule>
  </conditionalFormatting>
  <conditionalFormatting sqref="P27:P28">
    <cfRule type="cellIs" dxfId="4" priority="2" stopIfTrue="1" operator="greaterThan">
      <formula>0.0138888888888889</formula>
    </cfRule>
  </conditionalFormatting>
  <conditionalFormatting sqref="P29">
    <cfRule type="cellIs" dxfId="3" priority="1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73"/>
  <sheetViews>
    <sheetView view="pageBreakPreview" topLeftCell="A44" zoomScaleNormal="110" zoomScaleSheetLayoutView="100" workbookViewId="0">
      <selection activeCell="R60" sqref="R60"/>
    </sheetView>
  </sheetViews>
  <sheetFormatPr defaultRowHeight="12.75" x14ac:dyDescent="0.25"/>
  <cols>
    <col min="1" max="2" width="4.7109375" style="11" customWidth="1"/>
    <col min="3" max="3" width="27.140625" style="11" customWidth="1"/>
    <col min="4" max="4" width="6.28515625" style="11" customWidth="1"/>
    <col min="5" max="5" width="14.85546875" style="11" customWidth="1"/>
    <col min="6" max="6" width="16.140625" style="11" customWidth="1"/>
    <col min="7" max="7" width="10.42578125" style="11" customWidth="1"/>
    <col min="8" max="8" width="15.7109375" style="11" customWidth="1"/>
    <col min="9" max="9" width="6.28515625" style="11" customWidth="1"/>
    <col min="10" max="10" width="6.85546875" style="11" customWidth="1"/>
    <col min="11" max="11" width="16.5703125" style="11" customWidth="1"/>
    <col min="12" max="12" width="5.140625" style="11" customWidth="1"/>
    <col min="13" max="13" width="9.7109375" style="11" customWidth="1"/>
    <col min="14" max="14" width="10.7109375" style="11" customWidth="1"/>
    <col min="15" max="16" width="9.7109375" style="11" customWidth="1"/>
    <col min="17" max="17" width="10.85546875" style="11" customWidth="1"/>
    <col min="18" max="19" width="9.7109375" style="11" customWidth="1"/>
    <col min="20" max="20" width="11.140625" style="11" customWidth="1"/>
    <col min="21" max="16384" width="9.140625" style="11"/>
  </cols>
  <sheetData>
    <row r="1" spans="1:39" s="64" customFormat="1" hidden="1" x14ac:dyDescent="0.25">
      <c r="A1" s="63" t="s">
        <v>3</v>
      </c>
      <c r="B1" s="63"/>
      <c r="C1" s="63"/>
      <c r="D1" s="63" t="s">
        <v>36</v>
      </c>
      <c r="E1" s="63"/>
      <c r="F1" s="63"/>
      <c r="G1" s="63" t="s">
        <v>37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 t="s">
        <v>38</v>
      </c>
      <c r="S1" s="63" t="s">
        <v>39</v>
      </c>
      <c r="T1" s="63" t="s">
        <v>40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39" ht="30" customHeight="1" x14ac:dyDescent="0.25">
      <c r="A2" s="171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0"/>
    </row>
    <row r="3" spans="1:39" s="2" customFormat="1" ht="15.95" customHeight="1" x14ac:dyDescent="0.25">
      <c r="A3" s="138" t="s">
        <v>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2"/>
    </row>
    <row r="4" spans="1:39" s="14" customFormat="1" ht="15.95" customHeight="1" x14ac:dyDescent="0.25">
      <c r="A4" s="139" t="s">
        <v>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"/>
    </row>
    <row r="5" spans="1:39" s="3" customFormat="1" ht="20.25" customHeight="1" x14ac:dyDescent="0.25">
      <c r="A5" s="129" t="s">
        <v>68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5"/>
    </row>
    <row r="6" spans="1:39" s="7" customFormat="1" ht="15" customHeight="1" thickBot="1" x14ac:dyDescent="0.25">
      <c r="A6" s="9" t="s">
        <v>70</v>
      </c>
      <c r="B6" s="4"/>
      <c r="C6" s="5"/>
      <c r="D6" s="5"/>
      <c r="E6" s="5"/>
      <c r="F6" s="5"/>
      <c r="G6" s="5"/>
      <c r="H6" s="6"/>
      <c r="I6" s="4"/>
      <c r="J6" s="4"/>
      <c r="K6" s="4"/>
      <c r="L6" s="4"/>
      <c r="M6" s="4"/>
      <c r="N6" s="4"/>
      <c r="O6" s="4"/>
      <c r="P6" s="4"/>
      <c r="Q6" s="4"/>
      <c r="R6" s="4"/>
      <c r="S6" s="130">
        <v>43555</v>
      </c>
      <c r="T6" s="130"/>
    </row>
    <row r="7" spans="1:39" s="20" customFormat="1" ht="15" customHeight="1" x14ac:dyDescent="0.25">
      <c r="A7" s="126" t="s">
        <v>6</v>
      </c>
      <c r="B7" s="109" t="s">
        <v>7</v>
      </c>
      <c r="C7" s="106" t="s">
        <v>71</v>
      </c>
      <c r="D7" s="109" t="s">
        <v>8</v>
      </c>
      <c r="E7" s="106" t="s">
        <v>9</v>
      </c>
      <c r="F7" s="106" t="s">
        <v>10</v>
      </c>
      <c r="G7" s="106" t="s">
        <v>11</v>
      </c>
      <c r="H7" s="106" t="s">
        <v>32</v>
      </c>
      <c r="I7" s="109" t="s">
        <v>13</v>
      </c>
      <c r="J7" s="109" t="s">
        <v>14</v>
      </c>
      <c r="K7" s="109" t="s">
        <v>15</v>
      </c>
      <c r="L7" s="109" t="s">
        <v>16</v>
      </c>
      <c r="M7" s="16" t="s">
        <v>17</v>
      </c>
      <c r="N7" s="17">
        <v>30</v>
      </c>
      <c r="O7" s="18" t="s">
        <v>18</v>
      </c>
      <c r="P7" s="112" t="s">
        <v>19</v>
      </c>
      <c r="Q7" s="112"/>
      <c r="R7" s="18">
        <v>1</v>
      </c>
      <c r="S7" s="19" t="s">
        <v>20</v>
      </c>
      <c r="T7" s="72">
        <v>2.0833333333333332E-2</v>
      </c>
    </row>
    <row r="8" spans="1:39" s="20" customFormat="1" ht="15" customHeight="1" x14ac:dyDescent="0.25">
      <c r="A8" s="127"/>
      <c r="B8" s="110"/>
      <c r="C8" s="107"/>
      <c r="D8" s="110"/>
      <c r="E8" s="107"/>
      <c r="F8" s="107"/>
      <c r="G8" s="107"/>
      <c r="H8" s="107"/>
      <c r="I8" s="110"/>
      <c r="J8" s="110"/>
      <c r="K8" s="110"/>
      <c r="L8" s="110"/>
      <c r="M8" s="21" t="s">
        <v>21</v>
      </c>
      <c r="N8" s="22">
        <v>30</v>
      </c>
      <c r="O8" s="23" t="s">
        <v>18</v>
      </c>
      <c r="P8" s="113" t="s">
        <v>22</v>
      </c>
      <c r="Q8" s="113"/>
      <c r="R8" s="23">
        <v>2</v>
      </c>
      <c r="S8" s="25" t="s">
        <v>20</v>
      </c>
      <c r="T8" s="73">
        <v>2.0833333333333332E-2</v>
      </c>
    </row>
    <row r="9" spans="1:39" s="20" customFormat="1" ht="15" customHeight="1" x14ac:dyDescent="0.25">
      <c r="A9" s="127"/>
      <c r="B9" s="110"/>
      <c r="C9" s="107"/>
      <c r="D9" s="110"/>
      <c r="E9" s="107"/>
      <c r="F9" s="107"/>
      <c r="G9" s="107"/>
      <c r="H9" s="107"/>
      <c r="I9" s="110"/>
      <c r="J9" s="110"/>
      <c r="K9" s="110"/>
      <c r="L9" s="110"/>
      <c r="M9" s="21" t="s">
        <v>23</v>
      </c>
      <c r="N9" s="22">
        <v>20</v>
      </c>
      <c r="O9" s="23" t="s">
        <v>18</v>
      </c>
      <c r="P9" s="24"/>
      <c r="Q9" s="24"/>
      <c r="R9" s="23">
        <v>3</v>
      </c>
      <c r="S9" s="25" t="s">
        <v>20</v>
      </c>
      <c r="T9" s="73">
        <v>2.0833333333333332E-2</v>
      </c>
    </row>
    <row r="10" spans="1:39" s="20" customFormat="1" ht="15" customHeight="1" x14ac:dyDescent="0.25">
      <c r="A10" s="127"/>
      <c r="B10" s="110"/>
      <c r="C10" s="107"/>
      <c r="D10" s="110"/>
      <c r="E10" s="107"/>
      <c r="F10" s="107"/>
      <c r="G10" s="107"/>
      <c r="H10" s="107"/>
      <c r="I10" s="110"/>
      <c r="J10" s="110"/>
      <c r="K10" s="110"/>
      <c r="L10" s="110"/>
      <c r="M10" s="21" t="s">
        <v>33</v>
      </c>
      <c r="N10" s="22">
        <v>20</v>
      </c>
      <c r="O10" s="23" t="s">
        <v>18</v>
      </c>
      <c r="P10" s="24"/>
      <c r="Q10" s="24"/>
      <c r="R10" s="23">
        <v>4</v>
      </c>
      <c r="S10" s="25" t="s">
        <v>20</v>
      </c>
      <c r="T10" s="73">
        <v>2.7777777777777776E-2</v>
      </c>
    </row>
    <row r="11" spans="1:39" s="20" customFormat="1" ht="15" customHeight="1" x14ac:dyDescent="0.25">
      <c r="A11" s="127"/>
      <c r="B11" s="110"/>
      <c r="C11" s="107"/>
      <c r="D11" s="110"/>
      <c r="E11" s="107"/>
      <c r="F11" s="107"/>
      <c r="G11" s="107"/>
      <c r="H11" s="107"/>
      <c r="I11" s="110"/>
      <c r="J11" s="110"/>
      <c r="K11" s="110"/>
      <c r="L11" s="110"/>
      <c r="M11" s="26" t="s">
        <v>34</v>
      </c>
      <c r="N11" s="27">
        <v>20</v>
      </c>
      <c r="O11" s="28" t="s">
        <v>18</v>
      </c>
      <c r="P11" s="29"/>
      <c r="Q11" s="29"/>
      <c r="R11" s="28"/>
      <c r="S11" s="30"/>
      <c r="T11" s="74"/>
    </row>
    <row r="12" spans="1:39" s="20" customFormat="1" ht="47.25" customHeight="1" thickBot="1" x14ac:dyDescent="0.3">
      <c r="A12" s="182"/>
      <c r="B12" s="172"/>
      <c r="C12" s="170"/>
      <c r="D12" s="172"/>
      <c r="E12" s="170"/>
      <c r="F12" s="170"/>
      <c r="G12" s="170"/>
      <c r="H12" s="170"/>
      <c r="I12" s="172"/>
      <c r="J12" s="172"/>
      <c r="K12" s="172"/>
      <c r="L12" s="172"/>
      <c r="M12" s="55" t="s">
        <v>24</v>
      </c>
      <c r="N12" s="56" t="s">
        <v>25</v>
      </c>
      <c r="O12" s="57" t="s">
        <v>26</v>
      </c>
      <c r="P12" s="57" t="s">
        <v>27</v>
      </c>
      <c r="Q12" s="57" t="s">
        <v>28</v>
      </c>
      <c r="R12" s="58" t="s">
        <v>29</v>
      </c>
      <c r="S12" s="58" t="s">
        <v>30</v>
      </c>
      <c r="T12" s="75" t="s">
        <v>31</v>
      </c>
    </row>
    <row r="13" spans="1:39" s="37" customFormat="1" ht="12" customHeight="1" x14ac:dyDescent="0.25">
      <c r="A13" s="173">
        <v>1</v>
      </c>
      <c r="B13" s="176">
        <v>17</v>
      </c>
      <c r="C13" s="152" t="s">
        <v>72</v>
      </c>
      <c r="D13" s="158" t="s">
        <v>1</v>
      </c>
      <c r="E13" s="179">
        <v>10088962</v>
      </c>
      <c r="F13" s="152" t="s">
        <v>45</v>
      </c>
      <c r="G13" s="155" t="s">
        <v>48</v>
      </c>
      <c r="H13" s="158" t="s">
        <v>57</v>
      </c>
      <c r="I13" s="161" t="s">
        <v>64</v>
      </c>
      <c r="J13" s="158" t="s">
        <v>1</v>
      </c>
      <c r="K13" s="161" t="s">
        <v>51</v>
      </c>
      <c r="L13" s="35">
        <v>1</v>
      </c>
      <c r="M13" s="71">
        <v>0.25</v>
      </c>
      <c r="N13" s="36">
        <v>0.33135416666666667</v>
      </c>
      <c r="O13" s="59">
        <v>0.33261574074074074</v>
      </c>
      <c r="P13" s="59">
        <f>O13-N13</f>
        <v>1.2615740740740677E-3</v>
      </c>
      <c r="Q13" s="60">
        <f t="shared" ref="Q13:Q16" si="0">O13-M13</f>
        <v>8.261574074074074E-2</v>
      </c>
      <c r="R13" s="68">
        <f>$N$7/Q13/24</f>
        <v>15.130288596245448</v>
      </c>
      <c r="S13" s="164">
        <f>SUM($N$7:$N$11)/T13/24</f>
        <v>15.467239527389902</v>
      </c>
      <c r="T13" s="167">
        <f>SUM(Q13:Q17)</f>
        <v>0.32326388888888891</v>
      </c>
    </row>
    <row r="14" spans="1:39" s="37" customFormat="1" ht="12" customHeight="1" x14ac:dyDescent="0.25">
      <c r="A14" s="174"/>
      <c r="B14" s="177"/>
      <c r="C14" s="153"/>
      <c r="D14" s="159"/>
      <c r="E14" s="180"/>
      <c r="F14" s="153"/>
      <c r="G14" s="156"/>
      <c r="H14" s="159"/>
      <c r="I14" s="162"/>
      <c r="J14" s="159"/>
      <c r="K14" s="162"/>
      <c r="L14" s="38">
        <v>2</v>
      </c>
      <c r="M14" s="65">
        <f>O13+$T$7</f>
        <v>0.35344907407407405</v>
      </c>
      <c r="N14" s="39">
        <v>0.4259027777777778</v>
      </c>
      <c r="O14" s="65">
        <v>0.43061342592592594</v>
      </c>
      <c r="P14" s="65">
        <f>O14-N14</f>
        <v>4.7106481481481444E-3</v>
      </c>
      <c r="Q14" s="61">
        <f t="shared" si="0"/>
        <v>7.7164351851851887E-2</v>
      </c>
      <c r="R14" s="69">
        <f>$N$8/Q14/24</f>
        <v>16.199190040497967</v>
      </c>
      <c r="S14" s="165"/>
      <c r="T14" s="168"/>
    </row>
    <row r="15" spans="1:39" s="37" customFormat="1" ht="12" customHeight="1" x14ac:dyDescent="0.25">
      <c r="A15" s="174"/>
      <c r="B15" s="177"/>
      <c r="C15" s="153"/>
      <c r="D15" s="159"/>
      <c r="E15" s="180"/>
      <c r="F15" s="153"/>
      <c r="G15" s="156"/>
      <c r="H15" s="159"/>
      <c r="I15" s="162"/>
      <c r="J15" s="159"/>
      <c r="K15" s="162"/>
      <c r="L15" s="38">
        <v>3</v>
      </c>
      <c r="M15" s="65">
        <f>O14+$T$8</f>
        <v>0.45144675925925926</v>
      </c>
      <c r="N15" s="39">
        <v>0.51074074074074072</v>
      </c>
      <c r="O15" s="65">
        <v>0.51258101851851856</v>
      </c>
      <c r="P15" s="65">
        <f>O15-N15</f>
        <v>1.8402777777778434E-3</v>
      </c>
      <c r="Q15" s="61">
        <f t="shared" si="0"/>
        <v>6.1134259259259305E-2</v>
      </c>
      <c r="R15" s="69">
        <f>$N$9/Q15/24</f>
        <v>13.631200302915552</v>
      </c>
      <c r="S15" s="165"/>
      <c r="T15" s="168"/>
    </row>
    <row r="16" spans="1:39" s="37" customFormat="1" ht="12" customHeight="1" x14ac:dyDescent="0.25">
      <c r="A16" s="174"/>
      <c r="B16" s="177"/>
      <c r="C16" s="153"/>
      <c r="D16" s="159"/>
      <c r="E16" s="180"/>
      <c r="F16" s="153"/>
      <c r="G16" s="156"/>
      <c r="H16" s="159"/>
      <c r="I16" s="162"/>
      <c r="J16" s="159"/>
      <c r="K16" s="162"/>
      <c r="L16" s="38">
        <v>4</v>
      </c>
      <c r="M16" s="65">
        <f>O15+$T$9</f>
        <v>0.53341435185185193</v>
      </c>
      <c r="N16" s="39">
        <v>0.58668981481481486</v>
      </c>
      <c r="O16" s="65">
        <v>0.58862268518518512</v>
      </c>
      <c r="P16" s="65">
        <f>O16-N16</f>
        <v>1.9328703703702654E-3</v>
      </c>
      <c r="Q16" s="61">
        <f t="shared" si="0"/>
        <v>5.5208333333333193E-2</v>
      </c>
      <c r="R16" s="69">
        <f>$N$10/Q16/24</f>
        <v>15.094339622641549</v>
      </c>
      <c r="S16" s="165"/>
      <c r="T16" s="168"/>
    </row>
    <row r="17" spans="1:20" s="37" customFormat="1" ht="12" customHeight="1" thickBot="1" x14ac:dyDescent="0.3">
      <c r="A17" s="175"/>
      <c r="B17" s="178"/>
      <c r="C17" s="154"/>
      <c r="D17" s="160"/>
      <c r="E17" s="181"/>
      <c r="F17" s="154"/>
      <c r="G17" s="157"/>
      <c r="H17" s="160"/>
      <c r="I17" s="163"/>
      <c r="J17" s="160"/>
      <c r="K17" s="163"/>
      <c r="L17" s="40">
        <v>5</v>
      </c>
      <c r="M17" s="66">
        <f>O16+$T$10</f>
        <v>0.61640046296296291</v>
      </c>
      <c r="N17" s="41">
        <v>0.6635416666666667</v>
      </c>
      <c r="O17" s="66">
        <v>0.66752314814814817</v>
      </c>
      <c r="P17" s="66">
        <f>O17-N17</f>
        <v>3.9814814814814747E-3</v>
      </c>
      <c r="Q17" s="62">
        <f>N17-M17</f>
        <v>4.7141203703703782E-2</v>
      </c>
      <c r="R17" s="70">
        <f>$N$11/Q17/24</f>
        <v>17.677387674932451</v>
      </c>
      <c r="S17" s="166"/>
      <c r="T17" s="169"/>
    </row>
    <row r="18" spans="1:20" s="37" customFormat="1" ht="12" customHeight="1" x14ac:dyDescent="0.25">
      <c r="A18" s="173">
        <v>2</v>
      </c>
      <c r="B18" s="176">
        <v>7</v>
      </c>
      <c r="C18" s="152" t="s">
        <v>59</v>
      </c>
      <c r="D18" s="158" t="s">
        <v>1</v>
      </c>
      <c r="E18" s="179">
        <v>10172341</v>
      </c>
      <c r="F18" s="152" t="s">
        <v>63</v>
      </c>
      <c r="G18" s="155" t="s">
        <v>111</v>
      </c>
      <c r="H18" s="158" t="s">
        <v>57</v>
      </c>
      <c r="I18" s="161" t="s">
        <v>65</v>
      </c>
      <c r="J18" s="158" t="s">
        <v>1</v>
      </c>
      <c r="K18" s="161" t="s">
        <v>51</v>
      </c>
      <c r="L18" s="35">
        <v>1</v>
      </c>
      <c r="M18" s="71">
        <v>0.25</v>
      </c>
      <c r="N18" s="36">
        <v>0.33206018518518515</v>
      </c>
      <c r="O18" s="59">
        <v>0.33289351851851851</v>
      </c>
      <c r="P18" s="59">
        <f t="shared" ref="P18:P22" si="1">O18-N18</f>
        <v>8.3333333333335258E-4</v>
      </c>
      <c r="Q18" s="60">
        <f>O18-M18</f>
        <v>8.2893518518518505E-2</v>
      </c>
      <c r="R18" s="68">
        <f>$N$7/Q18/24</f>
        <v>15.079586707623571</v>
      </c>
      <c r="S18" s="164">
        <f>SUM($N$7:$N$11)/T18/24</f>
        <v>15.444567587858854</v>
      </c>
      <c r="T18" s="167">
        <f>SUM(Q18:Q22)</f>
        <v>0.32373842592592594</v>
      </c>
    </row>
    <row r="19" spans="1:20" s="37" customFormat="1" ht="12" customHeight="1" x14ac:dyDescent="0.25">
      <c r="A19" s="174"/>
      <c r="B19" s="177"/>
      <c r="C19" s="153"/>
      <c r="D19" s="159"/>
      <c r="E19" s="180"/>
      <c r="F19" s="153"/>
      <c r="G19" s="156"/>
      <c r="H19" s="159"/>
      <c r="I19" s="162"/>
      <c r="J19" s="159"/>
      <c r="K19" s="162"/>
      <c r="L19" s="38">
        <v>2</v>
      </c>
      <c r="M19" s="65">
        <f>O18+$T$7</f>
        <v>0.35372685185185182</v>
      </c>
      <c r="N19" s="39">
        <v>0.43292824074074071</v>
      </c>
      <c r="O19" s="65">
        <v>0.43502314814814813</v>
      </c>
      <c r="P19" s="65">
        <f t="shared" si="1"/>
        <v>2.0949074074074203E-3</v>
      </c>
      <c r="Q19" s="61">
        <f>O19-M19</f>
        <v>8.1296296296296311E-2</v>
      </c>
      <c r="R19" s="69">
        <f>$N$8/Q19/24</f>
        <v>15.375854214123004</v>
      </c>
      <c r="S19" s="165"/>
      <c r="T19" s="168"/>
    </row>
    <row r="20" spans="1:20" s="37" customFormat="1" ht="12" customHeight="1" x14ac:dyDescent="0.25">
      <c r="A20" s="174"/>
      <c r="B20" s="177"/>
      <c r="C20" s="153"/>
      <c r="D20" s="159"/>
      <c r="E20" s="180"/>
      <c r="F20" s="153"/>
      <c r="G20" s="156"/>
      <c r="H20" s="159"/>
      <c r="I20" s="162"/>
      <c r="J20" s="159"/>
      <c r="K20" s="162"/>
      <c r="L20" s="38">
        <v>3</v>
      </c>
      <c r="M20" s="65">
        <f>O19+$T$8</f>
        <v>0.45585648148148145</v>
      </c>
      <c r="N20" s="39">
        <v>0.51075231481481487</v>
      </c>
      <c r="O20" s="65">
        <v>0.51236111111111116</v>
      </c>
      <c r="P20" s="65">
        <f t="shared" si="1"/>
        <v>1.6087962962962887E-3</v>
      </c>
      <c r="Q20" s="61">
        <f>O20-M20</f>
        <v>5.650462962962971E-2</v>
      </c>
      <c r="R20" s="69">
        <f>$N$9/Q20/24</f>
        <v>14.748054076198258</v>
      </c>
      <c r="S20" s="165"/>
      <c r="T20" s="168"/>
    </row>
    <row r="21" spans="1:20" s="37" customFormat="1" ht="12" customHeight="1" x14ac:dyDescent="0.25">
      <c r="A21" s="174"/>
      <c r="B21" s="177"/>
      <c r="C21" s="153"/>
      <c r="D21" s="159"/>
      <c r="E21" s="180"/>
      <c r="F21" s="153"/>
      <c r="G21" s="156"/>
      <c r="H21" s="159"/>
      <c r="I21" s="162"/>
      <c r="J21" s="159"/>
      <c r="K21" s="162"/>
      <c r="L21" s="38">
        <v>4</v>
      </c>
      <c r="M21" s="65">
        <f>O20+$T$9</f>
        <v>0.53319444444444453</v>
      </c>
      <c r="N21" s="39">
        <v>0.58672453703703698</v>
      </c>
      <c r="O21" s="65">
        <v>0.58946759259259263</v>
      </c>
      <c r="P21" s="65">
        <f t="shared" si="1"/>
        <v>2.7430555555556513E-3</v>
      </c>
      <c r="Q21" s="61">
        <f>O21-M21</f>
        <v>5.62731481481481E-2</v>
      </c>
      <c r="R21" s="69">
        <f>$N$10/Q21/24</f>
        <v>14.808720691073646</v>
      </c>
      <c r="S21" s="165"/>
      <c r="T21" s="168"/>
    </row>
    <row r="22" spans="1:20" s="37" customFormat="1" ht="12" customHeight="1" thickBot="1" x14ac:dyDescent="0.3">
      <c r="A22" s="175"/>
      <c r="B22" s="178"/>
      <c r="C22" s="154"/>
      <c r="D22" s="160"/>
      <c r="E22" s="181"/>
      <c r="F22" s="154"/>
      <c r="G22" s="157"/>
      <c r="H22" s="160"/>
      <c r="I22" s="163"/>
      <c r="J22" s="160"/>
      <c r="K22" s="163"/>
      <c r="L22" s="40">
        <v>5</v>
      </c>
      <c r="M22" s="66">
        <f>O21+$T$10</f>
        <v>0.61724537037037042</v>
      </c>
      <c r="N22" s="41">
        <v>0.66401620370370373</v>
      </c>
      <c r="O22" s="66">
        <v>0.66857638888888893</v>
      </c>
      <c r="P22" s="66">
        <f t="shared" si="1"/>
        <v>4.5601851851851949E-3</v>
      </c>
      <c r="Q22" s="62">
        <f>N22-M22</f>
        <v>4.6770833333333317E-2</v>
      </c>
      <c r="R22" s="70">
        <f>$N$11/Q22/24</f>
        <v>17.817371937639205</v>
      </c>
      <c r="S22" s="166"/>
      <c r="T22" s="169"/>
    </row>
    <row r="23" spans="1:20" s="37" customFormat="1" ht="12" customHeight="1" x14ac:dyDescent="0.25">
      <c r="A23" s="173">
        <v>3</v>
      </c>
      <c r="B23" s="176">
        <v>21</v>
      </c>
      <c r="C23" s="152" t="s">
        <v>58</v>
      </c>
      <c r="D23" s="158" t="s">
        <v>1</v>
      </c>
      <c r="E23" s="179">
        <v>10182744</v>
      </c>
      <c r="F23" s="152" t="s">
        <v>62</v>
      </c>
      <c r="G23" s="155" t="s">
        <v>61</v>
      </c>
      <c r="H23" s="158" t="s">
        <v>57</v>
      </c>
      <c r="I23" s="161" t="s">
        <v>64</v>
      </c>
      <c r="J23" s="158" t="s">
        <v>1</v>
      </c>
      <c r="K23" s="161" t="s">
        <v>51</v>
      </c>
      <c r="L23" s="35">
        <v>1</v>
      </c>
      <c r="M23" s="71">
        <v>0.25</v>
      </c>
      <c r="N23" s="36">
        <v>0.33142361111111113</v>
      </c>
      <c r="O23" s="59">
        <v>0.33531249999999996</v>
      </c>
      <c r="P23" s="59">
        <f t="shared" ref="P23:P27" si="2">O23-N23</f>
        <v>3.8888888888888307E-3</v>
      </c>
      <c r="Q23" s="60">
        <f>O23-M23</f>
        <v>8.5312499999999958E-2</v>
      </c>
      <c r="R23" s="68">
        <f>$N$7/Q23/24</f>
        <v>14.652014652014659</v>
      </c>
      <c r="S23" s="164">
        <f>SUM($N$7:$N$11)/T23/24</f>
        <v>15.401069518716577</v>
      </c>
      <c r="T23" s="167">
        <f>SUM(Q23:Q27)</f>
        <v>0.32465277777777779</v>
      </c>
    </row>
    <row r="24" spans="1:20" s="37" customFormat="1" ht="12" customHeight="1" x14ac:dyDescent="0.25">
      <c r="A24" s="174"/>
      <c r="B24" s="177"/>
      <c r="C24" s="153"/>
      <c r="D24" s="159"/>
      <c r="E24" s="180"/>
      <c r="F24" s="153"/>
      <c r="G24" s="156"/>
      <c r="H24" s="159"/>
      <c r="I24" s="162"/>
      <c r="J24" s="159"/>
      <c r="K24" s="162"/>
      <c r="L24" s="38">
        <v>2</v>
      </c>
      <c r="M24" s="65">
        <f>O23+$T$7</f>
        <v>0.35614583333333327</v>
      </c>
      <c r="N24" s="39">
        <v>0.43329861111111106</v>
      </c>
      <c r="O24" s="65">
        <v>0.43572916666666667</v>
      </c>
      <c r="P24" s="65">
        <f t="shared" si="2"/>
        <v>2.4305555555556024E-3</v>
      </c>
      <c r="Q24" s="61">
        <f>O24-M24</f>
        <v>7.9583333333333395E-2</v>
      </c>
      <c r="R24" s="69">
        <f>$N$8/Q24/24</f>
        <v>15.706806282722502</v>
      </c>
      <c r="S24" s="165"/>
      <c r="T24" s="168"/>
    </row>
    <row r="25" spans="1:20" s="37" customFormat="1" ht="12" customHeight="1" x14ac:dyDescent="0.25">
      <c r="A25" s="174"/>
      <c r="B25" s="177"/>
      <c r="C25" s="153"/>
      <c r="D25" s="159"/>
      <c r="E25" s="180"/>
      <c r="F25" s="153"/>
      <c r="G25" s="156"/>
      <c r="H25" s="159"/>
      <c r="I25" s="162"/>
      <c r="J25" s="159"/>
      <c r="K25" s="162"/>
      <c r="L25" s="38">
        <v>3</v>
      </c>
      <c r="M25" s="65">
        <f>O24+$T$8</f>
        <v>0.45656249999999998</v>
      </c>
      <c r="N25" s="39">
        <v>0.51075231481481487</v>
      </c>
      <c r="O25" s="65">
        <v>0.5135763888888889</v>
      </c>
      <c r="P25" s="65">
        <f t="shared" si="2"/>
        <v>2.8240740740740344E-3</v>
      </c>
      <c r="Q25" s="61">
        <f>O25-M25</f>
        <v>5.7013888888888919E-2</v>
      </c>
      <c r="R25" s="69">
        <f>$N$9/Q25/24</f>
        <v>14.616321559074292</v>
      </c>
      <c r="S25" s="165"/>
      <c r="T25" s="168"/>
    </row>
    <row r="26" spans="1:20" s="37" customFormat="1" ht="12" customHeight="1" x14ac:dyDescent="0.25">
      <c r="A26" s="174"/>
      <c r="B26" s="177"/>
      <c r="C26" s="153"/>
      <c r="D26" s="159"/>
      <c r="E26" s="180"/>
      <c r="F26" s="153"/>
      <c r="G26" s="156"/>
      <c r="H26" s="159"/>
      <c r="I26" s="162"/>
      <c r="J26" s="159"/>
      <c r="K26" s="162"/>
      <c r="L26" s="38">
        <v>4</v>
      </c>
      <c r="M26" s="65">
        <f>O25+$T$9</f>
        <v>0.53440972222222227</v>
      </c>
      <c r="N26" s="39">
        <v>0.5867013888888889</v>
      </c>
      <c r="O26" s="65">
        <v>0.5898958333333334</v>
      </c>
      <c r="P26" s="65">
        <f t="shared" si="2"/>
        <v>3.1944444444444997E-3</v>
      </c>
      <c r="Q26" s="61">
        <f>O26-M26</f>
        <v>5.5486111111111125E-2</v>
      </c>
      <c r="R26" s="69">
        <f>$N$10/Q26/24</f>
        <v>15.018773466833538</v>
      </c>
      <c r="S26" s="165"/>
      <c r="T26" s="168"/>
    </row>
    <row r="27" spans="1:20" s="37" customFormat="1" ht="12" customHeight="1" thickBot="1" x14ac:dyDescent="0.3">
      <c r="A27" s="175"/>
      <c r="B27" s="178"/>
      <c r="C27" s="154"/>
      <c r="D27" s="160"/>
      <c r="E27" s="181"/>
      <c r="F27" s="154"/>
      <c r="G27" s="157"/>
      <c r="H27" s="160"/>
      <c r="I27" s="163"/>
      <c r="J27" s="160"/>
      <c r="K27" s="163"/>
      <c r="L27" s="40">
        <v>5</v>
      </c>
      <c r="M27" s="66">
        <f>O26+$T$10</f>
        <v>0.61767361111111119</v>
      </c>
      <c r="N27" s="41">
        <v>0.66493055555555558</v>
      </c>
      <c r="O27" s="66">
        <v>0.67011574074074076</v>
      </c>
      <c r="P27" s="66">
        <f t="shared" si="2"/>
        <v>5.1851851851851816E-3</v>
      </c>
      <c r="Q27" s="62">
        <f>N27-M27</f>
        <v>4.7256944444444393E-2</v>
      </c>
      <c r="R27" s="70">
        <f>$N$11/Q27/24</f>
        <v>17.63409257898606</v>
      </c>
      <c r="S27" s="166"/>
      <c r="T27" s="169"/>
    </row>
    <row r="28" spans="1:20" s="37" customFormat="1" ht="12" customHeight="1" x14ac:dyDescent="0.25">
      <c r="A28" s="173"/>
      <c r="B28" s="176">
        <v>3</v>
      </c>
      <c r="C28" s="152" t="s">
        <v>90</v>
      </c>
      <c r="D28" s="158" t="s">
        <v>1</v>
      </c>
      <c r="E28" s="179">
        <v>10058061</v>
      </c>
      <c r="F28" s="152" t="s">
        <v>43</v>
      </c>
      <c r="G28" s="155" t="s">
        <v>46</v>
      </c>
      <c r="H28" s="158" t="s">
        <v>56</v>
      </c>
      <c r="I28" s="161" t="s">
        <v>80</v>
      </c>
      <c r="J28" s="158" t="s">
        <v>1</v>
      </c>
      <c r="K28" s="161" t="s">
        <v>50</v>
      </c>
      <c r="L28" s="35">
        <v>1</v>
      </c>
      <c r="M28" s="71">
        <v>0.25</v>
      </c>
      <c r="N28" s="36">
        <v>0.32913194444444444</v>
      </c>
      <c r="O28" s="59">
        <v>0.32995370370370369</v>
      </c>
      <c r="P28" s="59">
        <f t="shared" ref="P28:P29" si="3">O28-N28</f>
        <v>8.2175925925925819E-4</v>
      </c>
      <c r="Q28" s="60">
        <f>O28-M28</f>
        <v>7.9953703703703694E-2</v>
      </c>
      <c r="R28" s="68">
        <f>$N$7/Q28/24</f>
        <v>15.634047481181241</v>
      </c>
      <c r="S28" s="146" t="s">
        <v>110</v>
      </c>
      <c r="T28" s="147"/>
    </row>
    <row r="29" spans="1:20" s="37" customFormat="1" ht="12" customHeight="1" x14ac:dyDescent="0.25">
      <c r="A29" s="174"/>
      <c r="B29" s="177"/>
      <c r="C29" s="153"/>
      <c r="D29" s="159"/>
      <c r="E29" s="180"/>
      <c r="F29" s="153"/>
      <c r="G29" s="156"/>
      <c r="H29" s="159"/>
      <c r="I29" s="162"/>
      <c r="J29" s="159"/>
      <c r="K29" s="162"/>
      <c r="L29" s="38">
        <v>2</v>
      </c>
      <c r="M29" s="65">
        <f>O28+$T$7</f>
        <v>0.35078703703703701</v>
      </c>
      <c r="N29" s="39">
        <v>0.421875</v>
      </c>
      <c r="O29" s="65">
        <v>0.42304398148148148</v>
      </c>
      <c r="P29" s="65">
        <f t="shared" si="3"/>
        <v>1.1689814814814792E-3</v>
      </c>
      <c r="Q29" s="61">
        <f>O29-M29</f>
        <v>7.2256944444444471E-2</v>
      </c>
      <c r="R29" s="69">
        <f>$N$8/Q29/24</f>
        <v>17.299375300336369</v>
      </c>
      <c r="S29" s="148"/>
      <c r="T29" s="149"/>
    </row>
    <row r="30" spans="1:20" s="37" customFormat="1" ht="12" customHeight="1" x14ac:dyDescent="0.25">
      <c r="A30" s="174"/>
      <c r="B30" s="177"/>
      <c r="C30" s="153"/>
      <c r="D30" s="159"/>
      <c r="E30" s="180"/>
      <c r="F30" s="153"/>
      <c r="G30" s="156"/>
      <c r="H30" s="159"/>
      <c r="I30" s="162"/>
      <c r="J30" s="159"/>
      <c r="K30" s="162"/>
      <c r="L30" s="38">
        <v>3</v>
      </c>
      <c r="M30" s="65"/>
      <c r="N30" s="39"/>
      <c r="O30" s="65"/>
      <c r="P30" s="65"/>
      <c r="Q30" s="61"/>
      <c r="R30" s="69"/>
      <c r="S30" s="148"/>
      <c r="T30" s="149"/>
    </row>
    <row r="31" spans="1:20" s="37" customFormat="1" ht="12" customHeight="1" x14ac:dyDescent="0.25">
      <c r="A31" s="174"/>
      <c r="B31" s="177"/>
      <c r="C31" s="153"/>
      <c r="D31" s="159"/>
      <c r="E31" s="180"/>
      <c r="F31" s="153"/>
      <c r="G31" s="156"/>
      <c r="H31" s="159"/>
      <c r="I31" s="162"/>
      <c r="J31" s="159"/>
      <c r="K31" s="162"/>
      <c r="L31" s="38">
        <v>4</v>
      </c>
      <c r="M31" s="65"/>
      <c r="N31" s="39"/>
      <c r="O31" s="65"/>
      <c r="P31" s="65"/>
      <c r="Q31" s="61"/>
      <c r="R31" s="69"/>
      <c r="S31" s="148"/>
      <c r="T31" s="149"/>
    </row>
    <row r="32" spans="1:20" s="37" customFormat="1" ht="12" customHeight="1" thickBot="1" x14ac:dyDescent="0.3">
      <c r="A32" s="175"/>
      <c r="B32" s="178"/>
      <c r="C32" s="154"/>
      <c r="D32" s="160"/>
      <c r="E32" s="181"/>
      <c r="F32" s="154"/>
      <c r="G32" s="157"/>
      <c r="H32" s="160"/>
      <c r="I32" s="163"/>
      <c r="J32" s="160"/>
      <c r="K32" s="163"/>
      <c r="L32" s="40">
        <v>5</v>
      </c>
      <c r="M32" s="66"/>
      <c r="N32" s="41"/>
      <c r="O32" s="66"/>
      <c r="P32" s="66"/>
      <c r="Q32" s="66"/>
      <c r="R32" s="66"/>
      <c r="S32" s="150"/>
      <c r="T32" s="151"/>
    </row>
    <row r="33" spans="1:21" ht="65.25" customHeight="1" x14ac:dyDescent="0.25">
      <c r="C33" s="54" t="s">
        <v>2</v>
      </c>
      <c r="F33" s="11" t="s">
        <v>66</v>
      </c>
    </row>
    <row r="34" spans="1:21" ht="15" customHeight="1" x14ac:dyDescent="0.25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0"/>
    </row>
    <row r="35" spans="1:21" ht="15" customHeight="1" x14ac:dyDescent="0.25">
      <c r="A35" s="171" t="s">
        <v>35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0"/>
    </row>
    <row r="36" spans="1:21" s="2" customFormat="1" ht="15" customHeight="1" x14ac:dyDescent="0.25">
      <c r="A36" s="138" t="s">
        <v>0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2"/>
    </row>
    <row r="37" spans="1:21" s="14" customFormat="1" ht="15" customHeight="1" x14ac:dyDescent="0.25">
      <c r="A37" s="139" t="s">
        <v>5</v>
      </c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"/>
    </row>
    <row r="38" spans="1:21" s="3" customFormat="1" ht="15" customHeight="1" x14ac:dyDescent="0.25">
      <c r="A38" s="129" t="s">
        <v>69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5"/>
    </row>
    <row r="39" spans="1:21" s="7" customFormat="1" ht="15" customHeight="1" thickBot="1" x14ac:dyDescent="0.25">
      <c r="A39" s="9" t="s">
        <v>70</v>
      </c>
      <c r="B39" s="4"/>
      <c r="C39" s="5"/>
      <c r="D39" s="5"/>
      <c r="E39" s="5"/>
      <c r="F39" s="5"/>
      <c r="G39" s="5"/>
      <c r="H39" s="6"/>
      <c r="I39" s="4"/>
      <c r="J39" s="4"/>
      <c r="K39" s="4"/>
      <c r="L39" s="4"/>
      <c r="M39" s="4"/>
      <c r="N39" s="4"/>
      <c r="O39" s="4"/>
      <c r="P39" s="4"/>
      <c r="Q39" s="4"/>
      <c r="R39" s="4"/>
      <c r="S39" s="130">
        <v>43555</v>
      </c>
      <c r="T39" s="130"/>
    </row>
    <row r="40" spans="1:21" s="20" customFormat="1" ht="15" customHeight="1" x14ac:dyDescent="0.25">
      <c r="A40" s="126" t="s">
        <v>6</v>
      </c>
      <c r="B40" s="109" t="s">
        <v>7</v>
      </c>
      <c r="C40" s="106" t="s">
        <v>71</v>
      </c>
      <c r="D40" s="109" t="s">
        <v>8</v>
      </c>
      <c r="E40" s="106" t="s">
        <v>9</v>
      </c>
      <c r="F40" s="106" t="s">
        <v>10</v>
      </c>
      <c r="G40" s="106" t="s">
        <v>11</v>
      </c>
      <c r="H40" s="106" t="s">
        <v>32</v>
      </c>
      <c r="I40" s="109" t="s">
        <v>13</v>
      </c>
      <c r="J40" s="109" t="s">
        <v>14</v>
      </c>
      <c r="K40" s="109" t="s">
        <v>15</v>
      </c>
      <c r="L40" s="109" t="s">
        <v>16</v>
      </c>
      <c r="M40" s="16" t="s">
        <v>17</v>
      </c>
      <c r="N40" s="17">
        <v>30</v>
      </c>
      <c r="O40" s="18" t="s">
        <v>18</v>
      </c>
      <c r="P40" s="112" t="s">
        <v>19</v>
      </c>
      <c r="Q40" s="112"/>
      <c r="R40" s="18">
        <v>1</v>
      </c>
      <c r="S40" s="19" t="s">
        <v>20</v>
      </c>
      <c r="T40" s="72">
        <v>2.0833333333333332E-2</v>
      </c>
    </row>
    <row r="41" spans="1:21" s="20" customFormat="1" ht="15" customHeight="1" x14ac:dyDescent="0.25">
      <c r="A41" s="127"/>
      <c r="B41" s="110"/>
      <c r="C41" s="107"/>
      <c r="D41" s="110"/>
      <c r="E41" s="107"/>
      <c r="F41" s="107"/>
      <c r="G41" s="107"/>
      <c r="H41" s="107"/>
      <c r="I41" s="110"/>
      <c r="J41" s="110"/>
      <c r="K41" s="110"/>
      <c r="L41" s="110"/>
      <c r="M41" s="21" t="s">
        <v>21</v>
      </c>
      <c r="N41" s="22">
        <v>30</v>
      </c>
      <c r="O41" s="23" t="s">
        <v>18</v>
      </c>
      <c r="P41" s="113" t="s">
        <v>22</v>
      </c>
      <c r="Q41" s="113"/>
      <c r="R41" s="23">
        <v>2</v>
      </c>
      <c r="S41" s="25" t="s">
        <v>20</v>
      </c>
      <c r="T41" s="73">
        <v>2.0833333333333332E-2</v>
      </c>
    </row>
    <row r="42" spans="1:21" s="20" customFormat="1" ht="15" customHeight="1" x14ac:dyDescent="0.25">
      <c r="A42" s="127"/>
      <c r="B42" s="110"/>
      <c r="C42" s="107"/>
      <c r="D42" s="110"/>
      <c r="E42" s="107"/>
      <c r="F42" s="107"/>
      <c r="G42" s="107"/>
      <c r="H42" s="107"/>
      <c r="I42" s="110"/>
      <c r="J42" s="110"/>
      <c r="K42" s="110"/>
      <c r="L42" s="110"/>
      <c r="M42" s="21" t="s">
        <v>23</v>
      </c>
      <c r="N42" s="22">
        <v>20</v>
      </c>
      <c r="O42" s="23" t="s">
        <v>18</v>
      </c>
      <c r="P42" s="24"/>
      <c r="Q42" s="24"/>
      <c r="R42" s="23">
        <v>3</v>
      </c>
      <c r="S42" s="25" t="s">
        <v>20</v>
      </c>
      <c r="T42" s="73">
        <v>2.0833333333333332E-2</v>
      </c>
    </row>
    <row r="43" spans="1:21" s="20" customFormat="1" ht="15" customHeight="1" x14ac:dyDescent="0.25">
      <c r="A43" s="127"/>
      <c r="B43" s="110"/>
      <c r="C43" s="107"/>
      <c r="D43" s="110"/>
      <c r="E43" s="107"/>
      <c r="F43" s="107"/>
      <c r="G43" s="107"/>
      <c r="H43" s="107"/>
      <c r="I43" s="110"/>
      <c r="J43" s="110"/>
      <c r="K43" s="110"/>
      <c r="L43" s="110"/>
      <c r="M43" s="21" t="s">
        <v>33</v>
      </c>
      <c r="N43" s="22">
        <v>20</v>
      </c>
      <c r="O43" s="23" t="s">
        <v>18</v>
      </c>
      <c r="P43" s="24"/>
      <c r="Q43" s="24"/>
      <c r="R43" s="23">
        <v>4</v>
      </c>
      <c r="S43" s="25" t="s">
        <v>20</v>
      </c>
      <c r="T43" s="73">
        <v>2.7777777777777776E-2</v>
      </c>
    </row>
    <row r="44" spans="1:21" s="20" customFormat="1" ht="15" customHeight="1" x14ac:dyDescent="0.25">
      <c r="A44" s="127"/>
      <c r="B44" s="110"/>
      <c r="C44" s="107"/>
      <c r="D44" s="110"/>
      <c r="E44" s="107"/>
      <c r="F44" s="107"/>
      <c r="G44" s="107"/>
      <c r="H44" s="107"/>
      <c r="I44" s="110"/>
      <c r="J44" s="110"/>
      <c r="K44" s="110"/>
      <c r="L44" s="110"/>
      <c r="M44" s="26" t="s">
        <v>34</v>
      </c>
      <c r="N44" s="27">
        <v>20</v>
      </c>
      <c r="O44" s="28" t="s">
        <v>18</v>
      </c>
      <c r="P44" s="29"/>
      <c r="Q44" s="29"/>
      <c r="R44" s="28"/>
      <c r="S44" s="30"/>
      <c r="T44" s="74"/>
    </row>
    <row r="45" spans="1:21" s="20" customFormat="1" ht="48.75" customHeight="1" thickBot="1" x14ac:dyDescent="0.3">
      <c r="A45" s="182"/>
      <c r="B45" s="172"/>
      <c r="C45" s="170"/>
      <c r="D45" s="172"/>
      <c r="E45" s="170"/>
      <c r="F45" s="170"/>
      <c r="G45" s="170"/>
      <c r="H45" s="170"/>
      <c r="I45" s="172"/>
      <c r="J45" s="172"/>
      <c r="K45" s="172"/>
      <c r="L45" s="172"/>
      <c r="M45" s="55" t="s">
        <v>24</v>
      </c>
      <c r="N45" s="56" t="s">
        <v>25</v>
      </c>
      <c r="O45" s="57" t="s">
        <v>26</v>
      </c>
      <c r="P45" s="57" t="s">
        <v>27</v>
      </c>
      <c r="Q45" s="57" t="s">
        <v>28</v>
      </c>
      <c r="R45" s="58" t="s">
        <v>29</v>
      </c>
      <c r="S45" s="58" t="s">
        <v>30</v>
      </c>
      <c r="T45" s="75" t="s">
        <v>31</v>
      </c>
    </row>
    <row r="46" spans="1:21" s="37" customFormat="1" ht="15" customHeight="1" x14ac:dyDescent="0.25">
      <c r="A46" s="173">
        <v>1</v>
      </c>
      <c r="B46" s="176">
        <v>31</v>
      </c>
      <c r="C46" s="152" t="s">
        <v>86</v>
      </c>
      <c r="D46" s="158" t="s">
        <v>1</v>
      </c>
      <c r="E46" s="179">
        <v>10155257</v>
      </c>
      <c r="F46" s="152" t="s">
        <v>87</v>
      </c>
      <c r="G46" s="155" t="s">
        <v>88</v>
      </c>
      <c r="H46" s="158" t="s">
        <v>122</v>
      </c>
      <c r="I46" s="161" t="s">
        <v>52</v>
      </c>
      <c r="J46" s="158" t="s">
        <v>1</v>
      </c>
      <c r="K46" s="161" t="s">
        <v>49</v>
      </c>
      <c r="L46" s="35">
        <v>1</v>
      </c>
      <c r="M46" s="71">
        <v>0.28125</v>
      </c>
      <c r="N46" s="36">
        <v>0.36072916666666671</v>
      </c>
      <c r="O46" s="59">
        <v>0.36271990740740739</v>
      </c>
      <c r="P46" s="59">
        <f t="shared" ref="P46:P55" si="4">O46-N46</f>
        <v>1.9907407407406819E-3</v>
      </c>
      <c r="Q46" s="60">
        <f>O46-M46</f>
        <v>8.1469907407407394E-2</v>
      </c>
      <c r="R46" s="68">
        <f>$N$7/Q46/24</f>
        <v>15.343088506890185</v>
      </c>
      <c r="S46" s="164">
        <f>SUM($N$7:$N$11)/T46/24</f>
        <v>15.421962016278743</v>
      </c>
      <c r="T46" s="167">
        <f>SUM(Q46:Q50)</f>
        <v>0.32421296296296287</v>
      </c>
    </row>
    <row r="47" spans="1:21" s="37" customFormat="1" ht="15" customHeight="1" x14ac:dyDescent="0.25">
      <c r="A47" s="174"/>
      <c r="B47" s="177"/>
      <c r="C47" s="153"/>
      <c r="D47" s="159"/>
      <c r="E47" s="180"/>
      <c r="F47" s="153"/>
      <c r="G47" s="156"/>
      <c r="H47" s="159"/>
      <c r="I47" s="162"/>
      <c r="J47" s="159"/>
      <c r="K47" s="162"/>
      <c r="L47" s="38">
        <v>2</v>
      </c>
      <c r="M47" s="65">
        <f>O46+$T$7</f>
        <v>0.38355324074074071</v>
      </c>
      <c r="N47" s="39">
        <v>0.45940972222222221</v>
      </c>
      <c r="O47" s="65">
        <v>0.46126157407407403</v>
      </c>
      <c r="P47" s="65">
        <f t="shared" si="4"/>
        <v>1.8518518518518268E-3</v>
      </c>
      <c r="Q47" s="61">
        <f>O47-M47</f>
        <v>7.7708333333333324E-2</v>
      </c>
      <c r="R47" s="69">
        <f>$N$8/Q47/24</f>
        <v>16.085790884718502</v>
      </c>
      <c r="S47" s="165"/>
      <c r="T47" s="168"/>
    </row>
    <row r="48" spans="1:21" s="37" customFormat="1" ht="15" customHeight="1" x14ac:dyDescent="0.25">
      <c r="A48" s="174"/>
      <c r="B48" s="177"/>
      <c r="C48" s="153"/>
      <c r="D48" s="159"/>
      <c r="E48" s="180"/>
      <c r="F48" s="153"/>
      <c r="G48" s="156"/>
      <c r="H48" s="159"/>
      <c r="I48" s="162"/>
      <c r="J48" s="159"/>
      <c r="K48" s="162"/>
      <c r="L48" s="38">
        <v>3</v>
      </c>
      <c r="M48" s="65">
        <f>O47+$T$8</f>
        <v>0.48209490740740735</v>
      </c>
      <c r="N48" s="39">
        <v>0.53200231481481486</v>
      </c>
      <c r="O48" s="65">
        <v>0.53392361111111108</v>
      </c>
      <c r="P48" s="65">
        <f t="shared" si="4"/>
        <v>1.9212962962962266E-3</v>
      </c>
      <c r="Q48" s="61">
        <f>O48-M48</f>
        <v>5.1828703703703738E-2</v>
      </c>
      <c r="R48" s="69">
        <f>$N$9/Q48/24</f>
        <v>16.07860652076819</v>
      </c>
      <c r="S48" s="165"/>
      <c r="T48" s="168"/>
    </row>
    <row r="49" spans="1:20" s="37" customFormat="1" ht="15" customHeight="1" x14ac:dyDescent="0.25">
      <c r="A49" s="174"/>
      <c r="B49" s="177"/>
      <c r="C49" s="153"/>
      <c r="D49" s="159"/>
      <c r="E49" s="180"/>
      <c r="F49" s="153"/>
      <c r="G49" s="156"/>
      <c r="H49" s="159"/>
      <c r="I49" s="162"/>
      <c r="J49" s="159"/>
      <c r="K49" s="162"/>
      <c r="L49" s="38">
        <v>4</v>
      </c>
      <c r="M49" s="65">
        <f>O48+$T$9</f>
        <v>0.55475694444444446</v>
      </c>
      <c r="N49" s="39">
        <v>0.6042939814814815</v>
      </c>
      <c r="O49" s="65">
        <v>0.60659722222222223</v>
      </c>
      <c r="P49" s="65">
        <f t="shared" si="4"/>
        <v>2.3032407407407307E-3</v>
      </c>
      <c r="Q49" s="61">
        <f>O49-M49</f>
        <v>5.1840277777777777E-2</v>
      </c>
      <c r="R49" s="69">
        <f>$N$10/Q49/24</f>
        <v>16.075016744809108</v>
      </c>
      <c r="S49" s="165"/>
      <c r="T49" s="168"/>
    </row>
    <row r="50" spans="1:20" s="37" customFormat="1" ht="15" customHeight="1" thickBot="1" x14ac:dyDescent="0.3">
      <c r="A50" s="175"/>
      <c r="B50" s="178"/>
      <c r="C50" s="154"/>
      <c r="D50" s="160"/>
      <c r="E50" s="181"/>
      <c r="F50" s="154"/>
      <c r="G50" s="157"/>
      <c r="H50" s="160"/>
      <c r="I50" s="163"/>
      <c r="J50" s="160"/>
      <c r="K50" s="163"/>
      <c r="L50" s="40">
        <v>5</v>
      </c>
      <c r="M50" s="66">
        <f>O49+$T$10</f>
        <v>0.63437500000000002</v>
      </c>
      <c r="N50" s="41">
        <v>0.69574074074074066</v>
      </c>
      <c r="O50" s="66">
        <v>0.70068287037037036</v>
      </c>
      <c r="P50" s="66">
        <f t="shared" si="4"/>
        <v>4.942129629629699E-3</v>
      </c>
      <c r="Q50" s="62">
        <f>N50-M50</f>
        <v>6.1365740740740637E-2</v>
      </c>
      <c r="R50" s="70">
        <f>$N$11/Q50/24</f>
        <v>13.579781214636009</v>
      </c>
      <c r="S50" s="166"/>
      <c r="T50" s="169"/>
    </row>
    <row r="51" spans="1:20" s="37" customFormat="1" ht="15" customHeight="1" x14ac:dyDescent="0.25">
      <c r="A51" s="173">
        <v>2</v>
      </c>
      <c r="B51" s="176">
        <v>5</v>
      </c>
      <c r="C51" s="152" t="s">
        <v>89</v>
      </c>
      <c r="D51" s="158" t="s">
        <v>1</v>
      </c>
      <c r="E51" s="179">
        <v>10174530</v>
      </c>
      <c r="F51" s="152" t="s">
        <v>44</v>
      </c>
      <c r="G51" s="155" t="s">
        <v>47</v>
      </c>
      <c r="H51" s="158" t="s">
        <v>116</v>
      </c>
      <c r="I51" s="161" t="s">
        <v>117</v>
      </c>
      <c r="J51" s="158" t="s">
        <v>1</v>
      </c>
      <c r="K51" s="161" t="s">
        <v>50</v>
      </c>
      <c r="L51" s="35">
        <v>1</v>
      </c>
      <c r="M51" s="71">
        <v>0.28125</v>
      </c>
      <c r="N51" s="36">
        <v>0.36076388888888888</v>
      </c>
      <c r="O51" s="59">
        <v>0.3624768518518518</v>
      </c>
      <c r="P51" s="59">
        <f t="shared" si="4"/>
        <v>1.7129629629629162E-3</v>
      </c>
      <c r="Q51" s="60">
        <f>O51-M51</f>
        <v>8.12268518518518E-2</v>
      </c>
      <c r="R51" s="68">
        <f>$N$7/Q51/24</f>
        <v>15.388999715018533</v>
      </c>
      <c r="S51" s="164">
        <f>SUM($N$7:$N$11)/T51/24</f>
        <v>15.181866104375331</v>
      </c>
      <c r="T51" s="167">
        <f>SUM(Q51:Q55)</f>
        <v>0.32934027777777775</v>
      </c>
    </row>
    <row r="52" spans="1:20" s="37" customFormat="1" ht="15" customHeight="1" x14ac:dyDescent="0.25">
      <c r="A52" s="174"/>
      <c r="B52" s="177"/>
      <c r="C52" s="153"/>
      <c r="D52" s="159"/>
      <c r="E52" s="180"/>
      <c r="F52" s="153"/>
      <c r="G52" s="156"/>
      <c r="H52" s="159"/>
      <c r="I52" s="162"/>
      <c r="J52" s="159"/>
      <c r="K52" s="162"/>
      <c r="L52" s="38">
        <v>2</v>
      </c>
      <c r="M52" s="65">
        <f>O51+$T$7</f>
        <v>0.38331018518518511</v>
      </c>
      <c r="N52" s="39">
        <v>0.46001157407407406</v>
      </c>
      <c r="O52" s="65">
        <v>0.46203703703703702</v>
      </c>
      <c r="P52" s="65">
        <f t="shared" si="4"/>
        <v>2.025462962962965E-3</v>
      </c>
      <c r="Q52" s="61">
        <f>O52-M52</f>
        <v>7.8726851851851909E-2</v>
      </c>
      <c r="R52" s="69">
        <f>$N$8/Q52/24</f>
        <v>15.877683034401635</v>
      </c>
      <c r="S52" s="165"/>
      <c r="T52" s="168"/>
    </row>
    <row r="53" spans="1:20" s="37" customFormat="1" ht="15" customHeight="1" x14ac:dyDescent="0.25">
      <c r="A53" s="174"/>
      <c r="B53" s="177"/>
      <c r="C53" s="153"/>
      <c r="D53" s="159"/>
      <c r="E53" s="180"/>
      <c r="F53" s="153"/>
      <c r="G53" s="156"/>
      <c r="H53" s="159"/>
      <c r="I53" s="162"/>
      <c r="J53" s="159"/>
      <c r="K53" s="162"/>
      <c r="L53" s="38">
        <v>3</v>
      </c>
      <c r="M53" s="65">
        <f>O52+$T$8</f>
        <v>0.48287037037037034</v>
      </c>
      <c r="N53" s="39">
        <v>0.53275462962962961</v>
      </c>
      <c r="O53" s="65">
        <v>0.53668981481481481</v>
      </c>
      <c r="P53" s="65">
        <f t="shared" si="4"/>
        <v>3.9351851851852082E-3</v>
      </c>
      <c r="Q53" s="61">
        <f>O53-M53</f>
        <v>5.3819444444444475E-2</v>
      </c>
      <c r="R53" s="69">
        <f>$N$9/Q53/24</f>
        <v>15.483870967741927</v>
      </c>
      <c r="S53" s="165"/>
      <c r="T53" s="168"/>
    </row>
    <row r="54" spans="1:20" s="37" customFormat="1" ht="15" customHeight="1" x14ac:dyDescent="0.25">
      <c r="A54" s="174"/>
      <c r="B54" s="177"/>
      <c r="C54" s="153"/>
      <c r="D54" s="159"/>
      <c r="E54" s="180"/>
      <c r="F54" s="153"/>
      <c r="G54" s="156"/>
      <c r="H54" s="159"/>
      <c r="I54" s="162"/>
      <c r="J54" s="159"/>
      <c r="K54" s="162"/>
      <c r="L54" s="38">
        <v>4</v>
      </c>
      <c r="M54" s="65">
        <f>O53+$T$9</f>
        <v>0.55752314814814818</v>
      </c>
      <c r="N54" s="39">
        <v>0.61412037037037037</v>
      </c>
      <c r="O54" s="65">
        <v>0.61709490740740736</v>
      </c>
      <c r="P54" s="65">
        <f t="shared" si="4"/>
        <v>2.9745370370369839E-3</v>
      </c>
      <c r="Q54" s="61">
        <f>O54-M54</f>
        <v>5.9571759259259172E-2</v>
      </c>
      <c r="R54" s="69">
        <f>$N$10/Q54/24</f>
        <v>13.988731299786304</v>
      </c>
      <c r="S54" s="165"/>
      <c r="T54" s="168"/>
    </row>
    <row r="55" spans="1:20" s="37" customFormat="1" ht="15" customHeight="1" thickBot="1" x14ac:dyDescent="0.3">
      <c r="A55" s="175"/>
      <c r="B55" s="178"/>
      <c r="C55" s="154"/>
      <c r="D55" s="160"/>
      <c r="E55" s="181"/>
      <c r="F55" s="154"/>
      <c r="G55" s="157"/>
      <c r="H55" s="160"/>
      <c r="I55" s="163"/>
      <c r="J55" s="160"/>
      <c r="K55" s="163"/>
      <c r="L55" s="40">
        <v>5</v>
      </c>
      <c r="M55" s="66">
        <f>O54+$T$10</f>
        <v>0.64487268518518515</v>
      </c>
      <c r="N55" s="41">
        <v>0.70086805555555554</v>
      </c>
      <c r="O55" s="66">
        <v>0.70574074074074078</v>
      </c>
      <c r="P55" s="66">
        <f t="shared" si="4"/>
        <v>4.8726851851852437E-3</v>
      </c>
      <c r="Q55" s="62">
        <f>N55-M55</f>
        <v>5.599537037037039E-2</v>
      </c>
      <c r="R55" s="70">
        <f>$N$11/Q55/24</f>
        <v>14.882182720132279</v>
      </c>
      <c r="S55" s="166"/>
      <c r="T55" s="169"/>
    </row>
    <row r="56" spans="1:20" s="37" customFormat="1" ht="15" customHeight="1" x14ac:dyDescent="0.25">
      <c r="A56" s="173">
        <v>3</v>
      </c>
      <c r="B56" s="176">
        <v>40</v>
      </c>
      <c r="C56" s="152" t="s">
        <v>124</v>
      </c>
      <c r="D56" s="158" t="s">
        <v>1</v>
      </c>
      <c r="E56" s="179">
        <v>10172587</v>
      </c>
      <c r="F56" s="152" t="s">
        <v>74</v>
      </c>
      <c r="G56" s="155" t="s">
        <v>75</v>
      </c>
      <c r="H56" s="158" t="s">
        <v>84</v>
      </c>
      <c r="I56" s="161" t="s">
        <v>52</v>
      </c>
      <c r="J56" s="158" t="s">
        <v>1</v>
      </c>
      <c r="K56" s="161" t="s">
        <v>76</v>
      </c>
      <c r="L56" s="35">
        <v>1</v>
      </c>
      <c r="M56" s="71">
        <v>0.28125</v>
      </c>
      <c r="N56" s="36">
        <v>0.37982638888888887</v>
      </c>
      <c r="O56" s="59">
        <v>0.39056712962962964</v>
      </c>
      <c r="P56" s="59">
        <f t="shared" ref="P56:P65" si="5">O56-N56</f>
        <v>1.0740740740740773E-2</v>
      </c>
      <c r="Q56" s="60">
        <f>O56-M56</f>
        <v>0.10931712962962964</v>
      </c>
      <c r="R56" s="68">
        <f>$N$7/Q56/24</f>
        <v>11.43462149285336</v>
      </c>
      <c r="S56" s="164">
        <f>SUM($N$7:$N$11)/T56/24</f>
        <v>11.421017845340385</v>
      </c>
      <c r="T56" s="167">
        <f>SUM(Q56:Q60)</f>
        <v>0.4377893518518518</v>
      </c>
    </row>
    <row r="57" spans="1:20" s="37" customFormat="1" ht="15" customHeight="1" x14ac:dyDescent="0.25">
      <c r="A57" s="174"/>
      <c r="B57" s="177"/>
      <c r="C57" s="153"/>
      <c r="D57" s="159"/>
      <c r="E57" s="180"/>
      <c r="F57" s="153"/>
      <c r="G57" s="156"/>
      <c r="H57" s="159"/>
      <c r="I57" s="162"/>
      <c r="J57" s="159"/>
      <c r="K57" s="162"/>
      <c r="L57" s="38">
        <v>2</v>
      </c>
      <c r="M57" s="65">
        <f>O56+$T$7</f>
        <v>0.41140046296296295</v>
      </c>
      <c r="N57" s="39">
        <v>0.51072916666666668</v>
      </c>
      <c r="O57" s="65">
        <v>0.51768518518518525</v>
      </c>
      <c r="P57" s="65">
        <f t="shared" si="5"/>
        <v>6.9560185185185697E-3</v>
      </c>
      <c r="Q57" s="61">
        <f>O57-M57</f>
        <v>0.10628472222222229</v>
      </c>
      <c r="R57" s="69">
        <f>$N$8/Q57/24</f>
        <v>11.760862463247298</v>
      </c>
      <c r="S57" s="165"/>
      <c r="T57" s="168"/>
    </row>
    <row r="58" spans="1:20" s="37" customFormat="1" ht="15" customHeight="1" x14ac:dyDescent="0.25">
      <c r="A58" s="174"/>
      <c r="B58" s="177"/>
      <c r="C58" s="153"/>
      <c r="D58" s="159"/>
      <c r="E58" s="180"/>
      <c r="F58" s="153"/>
      <c r="G58" s="156"/>
      <c r="H58" s="159"/>
      <c r="I58" s="162"/>
      <c r="J58" s="159"/>
      <c r="K58" s="162"/>
      <c r="L58" s="38">
        <v>3</v>
      </c>
      <c r="M58" s="65">
        <f>O57+$T$8</f>
        <v>0.53851851851851862</v>
      </c>
      <c r="N58" s="39">
        <v>0.60430555555555554</v>
      </c>
      <c r="O58" s="65">
        <v>0.61026620370370377</v>
      </c>
      <c r="P58" s="65">
        <f t="shared" si="5"/>
        <v>5.9606481481482287E-3</v>
      </c>
      <c r="Q58" s="61">
        <f>O58-M58</f>
        <v>7.174768518518515E-2</v>
      </c>
      <c r="R58" s="69">
        <f>$N$9/Q58/24</f>
        <v>11.614776576867243</v>
      </c>
      <c r="S58" s="165"/>
      <c r="T58" s="168"/>
    </row>
    <row r="59" spans="1:20" s="37" customFormat="1" ht="15" customHeight="1" x14ac:dyDescent="0.25">
      <c r="A59" s="174"/>
      <c r="B59" s="177"/>
      <c r="C59" s="153"/>
      <c r="D59" s="159"/>
      <c r="E59" s="180"/>
      <c r="F59" s="153"/>
      <c r="G59" s="156"/>
      <c r="H59" s="159"/>
      <c r="I59" s="162"/>
      <c r="J59" s="159"/>
      <c r="K59" s="162"/>
      <c r="L59" s="38">
        <v>4</v>
      </c>
      <c r="M59" s="65">
        <f>O58+$T$9</f>
        <v>0.63109953703703714</v>
      </c>
      <c r="N59" s="39">
        <v>0.70549768518518519</v>
      </c>
      <c r="O59" s="65">
        <v>0.71418981481481481</v>
      </c>
      <c r="P59" s="65">
        <f t="shared" si="5"/>
        <v>8.6921296296296191E-3</v>
      </c>
      <c r="Q59" s="61">
        <f>O59-M59</f>
        <v>8.3090277777777666E-2</v>
      </c>
      <c r="R59" s="69">
        <f>$N$10/Q59/24</f>
        <v>10.029251984956135</v>
      </c>
      <c r="S59" s="165"/>
      <c r="T59" s="168"/>
    </row>
    <row r="60" spans="1:20" s="37" customFormat="1" ht="15" customHeight="1" thickBot="1" x14ac:dyDescent="0.3">
      <c r="A60" s="175"/>
      <c r="B60" s="178"/>
      <c r="C60" s="154"/>
      <c r="D60" s="160"/>
      <c r="E60" s="181"/>
      <c r="F60" s="154"/>
      <c r="G60" s="157"/>
      <c r="H60" s="160"/>
      <c r="I60" s="163"/>
      <c r="J60" s="160"/>
      <c r="K60" s="163"/>
      <c r="L60" s="40">
        <v>5</v>
      </c>
      <c r="M60" s="66">
        <f>O59+$T$10</f>
        <v>0.7419675925925926</v>
      </c>
      <c r="N60" s="41">
        <v>0.80931712962962965</v>
      </c>
      <c r="O60" s="66">
        <v>0.8247106481481481</v>
      </c>
      <c r="P60" s="66">
        <f t="shared" si="5"/>
        <v>1.5393518518518445E-2</v>
      </c>
      <c r="Q60" s="62">
        <f>N60-M60</f>
        <v>6.7349537037037055E-2</v>
      </c>
      <c r="R60" s="70">
        <f>$N$11/Q60/24</f>
        <v>12.373260010311048</v>
      </c>
      <c r="S60" s="166"/>
      <c r="T60" s="169"/>
    </row>
    <row r="61" spans="1:20" s="37" customFormat="1" ht="15" customHeight="1" x14ac:dyDescent="0.25">
      <c r="A61" s="173"/>
      <c r="B61" s="176">
        <v>41</v>
      </c>
      <c r="C61" s="152" t="s">
        <v>77</v>
      </c>
      <c r="D61" s="158" t="s">
        <v>1</v>
      </c>
      <c r="E61" s="179">
        <v>10179339</v>
      </c>
      <c r="F61" s="152" t="s">
        <v>78</v>
      </c>
      <c r="G61" s="155" t="s">
        <v>79</v>
      </c>
      <c r="H61" s="158" t="s">
        <v>60</v>
      </c>
      <c r="I61" s="161" t="s">
        <v>80</v>
      </c>
      <c r="J61" s="158" t="s">
        <v>1</v>
      </c>
      <c r="K61" s="161" t="s">
        <v>49</v>
      </c>
      <c r="L61" s="35">
        <v>1</v>
      </c>
      <c r="M61" s="71">
        <v>0.28125</v>
      </c>
      <c r="N61" s="36">
        <v>0.37980324074074073</v>
      </c>
      <c r="O61" s="59">
        <v>0.39260416666666664</v>
      </c>
      <c r="P61" s="59">
        <f t="shared" si="5"/>
        <v>1.280092592592591E-2</v>
      </c>
      <c r="Q61" s="60">
        <f>O61-M61</f>
        <v>0.11135416666666664</v>
      </c>
      <c r="R61" s="68">
        <f>$N$7/Q61/24</f>
        <v>11.225444340505147</v>
      </c>
      <c r="S61" s="146" t="s">
        <v>123</v>
      </c>
      <c r="T61" s="147"/>
    </row>
    <row r="62" spans="1:20" s="37" customFormat="1" ht="15" customHeight="1" x14ac:dyDescent="0.25">
      <c r="A62" s="174"/>
      <c r="B62" s="177"/>
      <c r="C62" s="153"/>
      <c r="D62" s="159"/>
      <c r="E62" s="180"/>
      <c r="F62" s="153"/>
      <c r="G62" s="156"/>
      <c r="H62" s="159"/>
      <c r="I62" s="162"/>
      <c r="J62" s="159"/>
      <c r="K62" s="162"/>
      <c r="L62" s="38">
        <v>2</v>
      </c>
      <c r="M62" s="65">
        <f>O61+$T$7</f>
        <v>0.41343749999999996</v>
      </c>
      <c r="N62" s="39">
        <v>0.51074074074074072</v>
      </c>
      <c r="O62" s="65">
        <v>0.51598379629629632</v>
      </c>
      <c r="P62" s="65">
        <f t="shared" si="5"/>
        <v>5.243055555555598E-3</v>
      </c>
      <c r="Q62" s="61">
        <f>O62-M62</f>
        <v>0.10254629629629636</v>
      </c>
      <c r="R62" s="69">
        <f>$N$8/Q62/24</f>
        <v>12.189616252821663</v>
      </c>
      <c r="S62" s="148"/>
      <c r="T62" s="149"/>
    </row>
    <row r="63" spans="1:20" s="37" customFormat="1" ht="15" customHeight="1" x14ac:dyDescent="0.25">
      <c r="A63" s="174"/>
      <c r="B63" s="177"/>
      <c r="C63" s="153"/>
      <c r="D63" s="159"/>
      <c r="E63" s="180"/>
      <c r="F63" s="153"/>
      <c r="G63" s="156"/>
      <c r="H63" s="159"/>
      <c r="I63" s="162"/>
      <c r="J63" s="159"/>
      <c r="K63" s="162"/>
      <c r="L63" s="38">
        <v>3</v>
      </c>
      <c r="M63" s="65">
        <f>O62+$T$8</f>
        <v>0.53681712962962969</v>
      </c>
      <c r="N63" s="39">
        <v>0.6042939814814815</v>
      </c>
      <c r="O63" s="65">
        <v>0.6096759259259259</v>
      </c>
      <c r="P63" s="65">
        <f t="shared" si="5"/>
        <v>5.3819444444443976E-3</v>
      </c>
      <c r="Q63" s="61">
        <f>O63-M63</f>
        <v>7.2858796296296213E-2</v>
      </c>
      <c r="R63" s="69">
        <f>$N$9/Q63/24</f>
        <v>11.437648927720426</v>
      </c>
      <c r="S63" s="148"/>
      <c r="T63" s="149"/>
    </row>
    <row r="64" spans="1:20" s="37" customFormat="1" ht="15" customHeight="1" x14ac:dyDescent="0.25">
      <c r="A64" s="174"/>
      <c r="B64" s="177"/>
      <c r="C64" s="153"/>
      <c r="D64" s="159"/>
      <c r="E64" s="180"/>
      <c r="F64" s="153"/>
      <c r="G64" s="156"/>
      <c r="H64" s="159"/>
      <c r="I64" s="162"/>
      <c r="J64" s="159"/>
      <c r="K64" s="162"/>
      <c r="L64" s="38">
        <v>4</v>
      </c>
      <c r="M64" s="65">
        <f>O63+$T$9</f>
        <v>0.63050925925925927</v>
      </c>
      <c r="N64" s="39">
        <v>0.70464120370370376</v>
      </c>
      <c r="O64" s="65">
        <v>0.71420138888888884</v>
      </c>
      <c r="P64" s="65">
        <f t="shared" si="5"/>
        <v>9.5601851851850883E-3</v>
      </c>
      <c r="Q64" s="61">
        <f>O64-M64</f>
        <v>8.3692129629629575E-2</v>
      </c>
      <c r="R64" s="69">
        <f>$N$10/Q64/24</f>
        <v>9.9571290277969915</v>
      </c>
      <c r="S64" s="148"/>
      <c r="T64" s="149"/>
    </row>
    <row r="65" spans="1:20" s="37" customFormat="1" ht="15" customHeight="1" thickBot="1" x14ac:dyDescent="0.3">
      <c r="A65" s="175"/>
      <c r="B65" s="178"/>
      <c r="C65" s="154"/>
      <c r="D65" s="160"/>
      <c r="E65" s="181"/>
      <c r="F65" s="154"/>
      <c r="G65" s="157"/>
      <c r="H65" s="160"/>
      <c r="I65" s="163"/>
      <c r="J65" s="160"/>
      <c r="K65" s="163"/>
      <c r="L65" s="40">
        <v>5</v>
      </c>
      <c r="M65" s="66">
        <f>O64+$T$10</f>
        <v>0.74197916666666663</v>
      </c>
      <c r="N65" s="41">
        <v>0.81177083333333344</v>
      </c>
      <c r="O65" s="66">
        <v>0.83020833333333333</v>
      </c>
      <c r="P65" s="66">
        <f t="shared" si="5"/>
        <v>1.8437499999999885E-2</v>
      </c>
      <c r="Q65" s="62">
        <f>N65-M65</f>
        <v>6.9791666666666807E-2</v>
      </c>
      <c r="R65" s="70">
        <f>$N$11/Q65/24</f>
        <v>11.940298507462662</v>
      </c>
      <c r="S65" s="150"/>
      <c r="T65" s="151"/>
    </row>
    <row r="66" spans="1:20" s="37" customFormat="1" ht="15" customHeight="1" x14ac:dyDescent="0.25">
      <c r="A66" s="173"/>
      <c r="B66" s="176">
        <v>42</v>
      </c>
      <c r="C66" s="152" t="s">
        <v>81</v>
      </c>
      <c r="D66" s="158" t="s">
        <v>1</v>
      </c>
      <c r="E66" s="179">
        <v>10142889</v>
      </c>
      <c r="F66" s="152" t="s">
        <v>82</v>
      </c>
      <c r="G66" s="155" t="s">
        <v>83</v>
      </c>
      <c r="H66" s="158" t="s">
        <v>84</v>
      </c>
      <c r="I66" s="161" t="s">
        <v>85</v>
      </c>
      <c r="J66" s="158" t="s">
        <v>1</v>
      </c>
      <c r="K66" s="161" t="s">
        <v>50</v>
      </c>
      <c r="L66" s="35">
        <v>1</v>
      </c>
      <c r="M66" s="71">
        <v>0.28125</v>
      </c>
      <c r="N66" s="36">
        <v>0.37981481481481483</v>
      </c>
      <c r="O66" s="59">
        <v>0.39045138888888892</v>
      </c>
      <c r="P66" s="59">
        <f>O66-N66</f>
        <v>1.063657407407409E-2</v>
      </c>
      <c r="Q66" s="60">
        <f>O66-M66</f>
        <v>0.10920138888888892</v>
      </c>
      <c r="R66" s="68">
        <f>$N$7/Q66/24</f>
        <v>11.446740858505562</v>
      </c>
      <c r="S66" s="140" t="s">
        <v>108</v>
      </c>
      <c r="T66" s="141"/>
    </row>
    <row r="67" spans="1:20" s="37" customFormat="1" ht="15" customHeight="1" x14ac:dyDescent="0.25">
      <c r="A67" s="174"/>
      <c r="B67" s="177"/>
      <c r="C67" s="153"/>
      <c r="D67" s="159"/>
      <c r="E67" s="180"/>
      <c r="F67" s="153"/>
      <c r="G67" s="156"/>
      <c r="H67" s="159"/>
      <c r="I67" s="162"/>
      <c r="J67" s="159"/>
      <c r="K67" s="162"/>
      <c r="L67" s="38">
        <v>2</v>
      </c>
      <c r="M67" s="65">
        <f>O66+$T$7</f>
        <v>0.41128472222222223</v>
      </c>
      <c r="N67" s="39">
        <v>0.51305555555555549</v>
      </c>
      <c r="O67" s="65">
        <v>0.51652777777777781</v>
      </c>
      <c r="P67" s="65">
        <f>O67-N67</f>
        <v>3.4722222222223209E-3</v>
      </c>
      <c r="Q67" s="61">
        <f>O67-M67</f>
        <v>0.10524305555555558</v>
      </c>
      <c r="R67" s="69">
        <f>$N$8/Q67/24</f>
        <v>11.877268228307488</v>
      </c>
      <c r="S67" s="142"/>
      <c r="T67" s="143"/>
    </row>
    <row r="68" spans="1:20" s="37" customFormat="1" ht="15" customHeight="1" x14ac:dyDescent="0.25">
      <c r="A68" s="174"/>
      <c r="B68" s="177"/>
      <c r="C68" s="153"/>
      <c r="D68" s="159"/>
      <c r="E68" s="180"/>
      <c r="F68" s="153"/>
      <c r="G68" s="156"/>
      <c r="H68" s="159"/>
      <c r="I68" s="162"/>
      <c r="J68" s="159"/>
      <c r="K68" s="162"/>
      <c r="L68" s="38">
        <v>3</v>
      </c>
      <c r="M68" s="65"/>
      <c r="N68" s="39"/>
      <c r="O68" s="65"/>
      <c r="P68" s="65"/>
      <c r="Q68" s="61"/>
      <c r="R68" s="69"/>
      <c r="S68" s="142"/>
      <c r="T68" s="143"/>
    </row>
    <row r="69" spans="1:20" s="37" customFormat="1" ht="15" customHeight="1" x14ac:dyDescent="0.25">
      <c r="A69" s="174"/>
      <c r="B69" s="177"/>
      <c r="C69" s="153"/>
      <c r="D69" s="159"/>
      <c r="E69" s="180"/>
      <c r="F69" s="153"/>
      <c r="G69" s="156"/>
      <c r="H69" s="159"/>
      <c r="I69" s="162"/>
      <c r="J69" s="159"/>
      <c r="K69" s="162"/>
      <c r="L69" s="38">
        <v>4</v>
      </c>
      <c r="M69" s="65"/>
      <c r="N69" s="39"/>
      <c r="O69" s="65"/>
      <c r="P69" s="65"/>
      <c r="Q69" s="61"/>
      <c r="R69" s="69"/>
      <c r="S69" s="142"/>
      <c r="T69" s="143"/>
    </row>
    <row r="70" spans="1:20" s="37" customFormat="1" ht="15" customHeight="1" thickBot="1" x14ac:dyDescent="0.3">
      <c r="A70" s="175"/>
      <c r="B70" s="178"/>
      <c r="C70" s="154"/>
      <c r="D70" s="160"/>
      <c r="E70" s="181"/>
      <c r="F70" s="154"/>
      <c r="G70" s="157"/>
      <c r="H70" s="160"/>
      <c r="I70" s="163"/>
      <c r="J70" s="160"/>
      <c r="K70" s="163"/>
      <c r="L70" s="40">
        <v>5</v>
      </c>
      <c r="M70" s="66"/>
      <c r="N70" s="41"/>
      <c r="O70" s="66"/>
      <c r="P70" s="66"/>
      <c r="Q70" s="62"/>
      <c r="R70" s="70"/>
      <c r="S70" s="144"/>
      <c r="T70" s="145"/>
    </row>
    <row r="73" spans="1:20" x14ac:dyDescent="0.25">
      <c r="C73" s="54" t="s">
        <v>2</v>
      </c>
      <c r="F73" s="11" t="s">
        <v>66</v>
      </c>
    </row>
  </sheetData>
  <sheetProtection formatCells="0" formatColumns="0" formatRows="0" insertColumns="0" insertRows="0" insertHyperlinks="0" deleteColumns="0" deleteRows="0" sort="0" autoFilter="0" pivotTables="0"/>
  <mergeCells count="153">
    <mergeCell ref="S28:T32"/>
    <mergeCell ref="G23:G27"/>
    <mergeCell ref="H23:H27"/>
    <mergeCell ref="I23:I27"/>
    <mergeCell ref="H7:H12"/>
    <mergeCell ref="J23:J27"/>
    <mergeCell ref="K23:K27"/>
    <mergeCell ref="A23:A27"/>
    <mergeCell ref="B23:B27"/>
    <mergeCell ref="C23:C27"/>
    <mergeCell ref="D23:D27"/>
    <mergeCell ref="E23:E27"/>
    <mergeCell ref="F7:F12"/>
    <mergeCell ref="C7:C12"/>
    <mergeCell ref="D7:D12"/>
    <mergeCell ref="B13:B17"/>
    <mergeCell ref="C13:C17"/>
    <mergeCell ref="D13:D17"/>
    <mergeCell ref="F13:F17"/>
    <mergeCell ref="K13:K17"/>
    <mergeCell ref="G13:G17"/>
    <mergeCell ref="H13:H17"/>
    <mergeCell ref="I13:I17"/>
    <mergeCell ref="J13:J17"/>
    <mergeCell ref="S13:S17"/>
    <mergeCell ref="T13:T17"/>
    <mergeCell ref="A18:A22"/>
    <mergeCell ref="B18:B22"/>
    <mergeCell ref="C18:C22"/>
    <mergeCell ref="D18:D22"/>
    <mergeCell ref="E18:E22"/>
    <mergeCell ref="E7:E12"/>
    <mergeCell ref="A2:T2"/>
    <mergeCell ref="A3:T3"/>
    <mergeCell ref="A4:T4"/>
    <mergeCell ref="A5:T5"/>
    <mergeCell ref="P8:Q8"/>
    <mergeCell ref="G7:G12"/>
    <mergeCell ref="A7:A12"/>
    <mergeCell ref="B7:B12"/>
    <mergeCell ref="S6:T6"/>
    <mergeCell ref="I7:I12"/>
    <mergeCell ref="J7:J12"/>
    <mergeCell ref="K7:K12"/>
    <mergeCell ref="L7:L12"/>
    <mergeCell ref="P7:Q7"/>
    <mergeCell ref="E13:E17"/>
    <mergeCell ref="A13:A17"/>
    <mergeCell ref="K40:K45"/>
    <mergeCell ref="L40:L45"/>
    <mergeCell ref="K56:K60"/>
    <mergeCell ref="G56:G60"/>
    <mergeCell ref="H56:H60"/>
    <mergeCell ref="I56:I60"/>
    <mergeCell ref="A51:A55"/>
    <mergeCell ref="B51:B55"/>
    <mergeCell ref="C51:C55"/>
    <mergeCell ref="D51:D55"/>
    <mergeCell ref="E51:E55"/>
    <mergeCell ref="F51:F55"/>
    <mergeCell ref="J51:J55"/>
    <mergeCell ref="A40:A45"/>
    <mergeCell ref="B40:B45"/>
    <mergeCell ref="C40:C45"/>
    <mergeCell ref="D40:D45"/>
    <mergeCell ref="E40:E45"/>
    <mergeCell ref="F40:F45"/>
    <mergeCell ref="A46:A50"/>
    <mergeCell ref="B46:B50"/>
    <mergeCell ref="C46:C50"/>
    <mergeCell ref="D46:D50"/>
    <mergeCell ref="E46:E50"/>
    <mergeCell ref="F46:F50"/>
    <mergeCell ref="G46:G50"/>
    <mergeCell ref="H46:H50"/>
    <mergeCell ref="I46:I50"/>
    <mergeCell ref="A61:A65"/>
    <mergeCell ref="B61:B65"/>
    <mergeCell ref="C61:C65"/>
    <mergeCell ref="D61:D65"/>
    <mergeCell ref="E61:E65"/>
    <mergeCell ref="F61:F65"/>
    <mergeCell ref="G61:G65"/>
    <mergeCell ref="A66:A70"/>
    <mergeCell ref="B66:B70"/>
    <mergeCell ref="C66:C70"/>
    <mergeCell ref="D66:D70"/>
    <mergeCell ref="E66:E70"/>
    <mergeCell ref="F66:F70"/>
    <mergeCell ref="G66:G70"/>
    <mergeCell ref="A56:A60"/>
    <mergeCell ref="B56:B60"/>
    <mergeCell ref="C56:C60"/>
    <mergeCell ref="D56:D60"/>
    <mergeCell ref="E56:E60"/>
    <mergeCell ref="F56:F60"/>
    <mergeCell ref="A28:A32"/>
    <mergeCell ref="B28:B32"/>
    <mergeCell ref="C28:C32"/>
    <mergeCell ref="D28:D32"/>
    <mergeCell ref="E28:E32"/>
    <mergeCell ref="F28:F32"/>
    <mergeCell ref="I28:I32"/>
    <mergeCell ref="J28:J32"/>
    <mergeCell ref="K28:K32"/>
    <mergeCell ref="G28:G32"/>
    <mergeCell ref="H28:H32"/>
    <mergeCell ref="S66:T70"/>
    <mergeCell ref="T51:T55"/>
    <mergeCell ref="T46:T50"/>
    <mergeCell ref="G51:G55"/>
    <mergeCell ref="H51:H55"/>
    <mergeCell ref="I51:I55"/>
    <mergeCell ref="J46:J50"/>
    <mergeCell ref="K46:K50"/>
    <mergeCell ref="S46:S50"/>
    <mergeCell ref="S51:S55"/>
    <mergeCell ref="H66:H70"/>
    <mergeCell ref="I66:I70"/>
    <mergeCell ref="H61:H65"/>
    <mergeCell ref="I61:I65"/>
    <mergeCell ref="K51:K55"/>
    <mergeCell ref="J66:J70"/>
    <mergeCell ref="K66:K70"/>
    <mergeCell ref="J61:J65"/>
    <mergeCell ref="K61:K65"/>
    <mergeCell ref="I40:I45"/>
    <mergeCell ref="J40:J45"/>
    <mergeCell ref="J56:J60"/>
    <mergeCell ref="S61:T65"/>
    <mergeCell ref="F18:F22"/>
    <mergeCell ref="G18:G22"/>
    <mergeCell ref="H18:H22"/>
    <mergeCell ref="I18:I22"/>
    <mergeCell ref="J18:J22"/>
    <mergeCell ref="K18:K22"/>
    <mergeCell ref="S18:S22"/>
    <mergeCell ref="T18:T22"/>
    <mergeCell ref="G40:G45"/>
    <mergeCell ref="H40:H45"/>
    <mergeCell ref="P40:Q40"/>
    <mergeCell ref="T56:T60"/>
    <mergeCell ref="S56:S60"/>
    <mergeCell ref="P41:Q41"/>
    <mergeCell ref="A35:T35"/>
    <mergeCell ref="A36:T36"/>
    <mergeCell ref="A37:T37"/>
    <mergeCell ref="A38:T38"/>
    <mergeCell ref="S39:T39"/>
    <mergeCell ref="A34:T34"/>
    <mergeCell ref="S23:S27"/>
    <mergeCell ref="T23:T27"/>
    <mergeCell ref="F23:F27"/>
  </mergeCells>
  <phoneticPr fontId="0" type="noConversion"/>
  <conditionalFormatting sqref="P66:P69 P51:P54 P46:P49 P56:P59 P61:P64 P28:P31 P18:P21 P13:P16 P23:P26">
    <cfRule type="cellIs" dxfId="2" priority="28" stopIfTrue="1" operator="greaterThan">
      <formula>0.0138888888888889</formula>
    </cfRule>
  </conditionalFormatting>
  <conditionalFormatting sqref="P70 P55 P17:P22 P60 P65 P50 P27 P32">
    <cfRule type="cellIs" dxfId="1" priority="27" stopIfTrue="1" operator="greaterThan">
      <formula>0.0208333333333333</formula>
    </cfRule>
  </conditionalFormatting>
  <conditionalFormatting sqref="R32">
    <cfRule type="cellIs" dxfId="0" priority="1" stopIfTrue="1" operator="greaterThan">
      <formula>0.0208333333333333</formula>
    </cfRule>
  </conditionalFormatting>
  <printOptions horizontalCentered="1"/>
  <pageMargins left="0.23622047244094491" right="0.23622047244094491" top="0" bottom="0" header="0" footer="0"/>
  <pageSetup paperSize="9" scale="66" fitToHeight="0" orientation="landscape" r:id="rId1"/>
  <headerFooter alignWithMargins="0"/>
  <rowBreaks count="1" manualBreakCount="1">
    <brk id="3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CEI 3 этапа</vt:lpstr>
      <vt:lpstr>CEI 5 этапов</vt:lpstr>
      <vt:lpstr>'CEI 3 этапа'!Заголовки_для_печати</vt:lpstr>
      <vt:lpstr>'CEI 3 этапа'!Область_печати</vt:lpstr>
      <vt:lpstr>'CEI 5 этапов'!Область_печати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ТОШИБА</dc:creator>
  <cp:lastModifiedBy>Пользователь Windows</cp:lastModifiedBy>
  <cp:lastPrinted>2019-04-02T13:01:49Z</cp:lastPrinted>
  <dcterms:created xsi:type="dcterms:W3CDTF">2011-03-21T11:36:19Z</dcterms:created>
  <dcterms:modified xsi:type="dcterms:W3CDTF">2019-04-02T13:31:40Z</dcterms:modified>
</cp:coreProperties>
</file>